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hesi\Desktop\STUFF TO UPLOAD TO WEBSITE OR INTRANET\"/>
    </mc:Choice>
  </mc:AlternateContent>
  <bookViews>
    <workbookView xWindow="480" yWindow="120" windowWidth="27795" windowHeight="12585"/>
  </bookViews>
  <sheets>
    <sheet name="Summary SO Version" sheetId="1" r:id="rId1"/>
  </sheets>
  <definedNames>
    <definedName name="_xlnm._FilterDatabase" localSheetId="0" hidden="1">'Summary SO Version'!$A$7:$AB$72</definedName>
    <definedName name="_xlnm.Print_Area" localSheetId="0">'Summary SO Version'!$C$2:$S$64</definedName>
  </definedNames>
  <calcPr calcId="162913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8" i="1"/>
  <c r="V9" i="1"/>
  <c r="V10" i="1"/>
  <c r="V11" i="1"/>
  <c r="V12" i="1"/>
  <c r="V13" i="1"/>
  <c r="X13" i="1" s="1"/>
  <c r="V14" i="1"/>
  <c r="V15" i="1"/>
  <c r="X15" i="1" s="1"/>
  <c r="V16" i="1"/>
  <c r="V17" i="1"/>
  <c r="X17" i="1" s="1"/>
  <c r="V18" i="1"/>
  <c r="V19" i="1"/>
  <c r="V20" i="1"/>
  <c r="V21" i="1"/>
  <c r="X21" i="1" s="1"/>
  <c r="V22" i="1"/>
  <c r="V23" i="1"/>
  <c r="X23" i="1" s="1"/>
  <c r="V24" i="1"/>
  <c r="V25" i="1"/>
  <c r="X25" i="1" s="1"/>
  <c r="V26" i="1"/>
  <c r="V27" i="1"/>
  <c r="V28" i="1"/>
  <c r="V29" i="1"/>
  <c r="X29" i="1" s="1"/>
  <c r="V30" i="1"/>
  <c r="V31" i="1"/>
  <c r="X31" i="1" s="1"/>
  <c r="V32" i="1"/>
  <c r="V33" i="1"/>
  <c r="X33" i="1" s="1"/>
  <c r="V34" i="1"/>
  <c r="V35" i="1"/>
  <c r="V36" i="1"/>
  <c r="V37" i="1"/>
  <c r="X37" i="1" s="1"/>
  <c r="V38" i="1"/>
  <c r="V39" i="1"/>
  <c r="X39" i="1" s="1"/>
  <c r="V40" i="1"/>
  <c r="V41" i="1"/>
  <c r="X41" i="1" s="1"/>
  <c r="V42" i="1"/>
  <c r="V43" i="1"/>
  <c r="V44" i="1"/>
  <c r="V45" i="1"/>
  <c r="X45" i="1" s="1"/>
  <c r="V46" i="1"/>
  <c r="V47" i="1"/>
  <c r="X47" i="1" s="1"/>
  <c r="V48" i="1"/>
  <c r="V49" i="1"/>
  <c r="X49" i="1" s="1"/>
  <c r="V50" i="1"/>
  <c r="V51" i="1"/>
  <c r="V52" i="1"/>
  <c r="V53" i="1"/>
  <c r="X53" i="1" s="1"/>
  <c r="V54" i="1"/>
  <c r="V55" i="1"/>
  <c r="X55" i="1" s="1"/>
  <c r="V56" i="1"/>
  <c r="V57" i="1"/>
  <c r="X57" i="1" s="1"/>
  <c r="V58" i="1"/>
  <c r="V59" i="1"/>
  <c r="V60" i="1"/>
  <c r="V61" i="1"/>
  <c r="X61" i="1" s="1"/>
  <c r="V62" i="1"/>
  <c r="V63" i="1"/>
  <c r="X63" i="1" s="1"/>
  <c r="V8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Q23" i="1"/>
  <c r="O24" i="1"/>
  <c r="P24" i="1"/>
  <c r="Q24" i="1"/>
  <c r="R24" i="1"/>
  <c r="O25" i="1"/>
  <c r="P25" i="1"/>
  <c r="Q25" i="1"/>
  <c r="R25" i="1"/>
  <c r="O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P63" i="1"/>
  <c r="Q63" i="1"/>
  <c r="R63" i="1"/>
  <c r="O63" i="1"/>
  <c r="F64" i="1"/>
  <c r="G64" i="1"/>
  <c r="H64" i="1"/>
  <c r="E64" i="1"/>
  <c r="K64" i="1"/>
  <c r="L64" i="1"/>
  <c r="M64" i="1"/>
  <c r="J64" i="1"/>
  <c r="X59" i="1" l="1"/>
  <c r="X51" i="1"/>
  <c r="X43" i="1"/>
  <c r="X35" i="1"/>
  <c r="X27" i="1"/>
  <c r="X19" i="1"/>
  <c r="X11" i="1"/>
  <c r="X9" i="1"/>
  <c r="W64" i="1"/>
  <c r="V64" i="1"/>
  <c r="X64" i="1" s="1"/>
  <c r="P64" i="1"/>
  <c r="R64" i="1"/>
  <c r="Q64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O64" i="1"/>
  <c r="X8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</calcChain>
</file>

<file path=xl/sharedStrings.xml><?xml version="1.0" encoding="utf-8"?>
<sst xmlns="http://schemas.openxmlformats.org/spreadsheetml/2006/main" count="194" uniqueCount="127">
  <si>
    <t>Nursing Staffing Levels Fill Rate versus Template</t>
  </si>
  <si>
    <t>Template</t>
  </si>
  <si>
    <t>Actual</t>
  </si>
  <si>
    <t>Fill Rate</t>
  </si>
  <si>
    <t>Actual - Roster</t>
  </si>
  <si>
    <t>Actual NHSP</t>
  </si>
  <si>
    <t>Ward Name</t>
  </si>
  <si>
    <t>QU Day</t>
  </si>
  <si>
    <t>QU Night</t>
  </si>
  <si>
    <t>UQ Day</t>
  </si>
  <si>
    <t>UQ Night</t>
  </si>
  <si>
    <t>Act</t>
  </si>
  <si>
    <t>Fill</t>
  </si>
  <si>
    <t>West Bergholt Ward</t>
  </si>
  <si>
    <t xml:space="preserve"> </t>
  </si>
  <si>
    <t>432 C&amp;D West Bergholt Ward COH</t>
  </si>
  <si>
    <t>Birch Ward</t>
  </si>
  <si>
    <t>432 INT Birch Ward COH</t>
  </si>
  <si>
    <t>D Arcy ward</t>
  </si>
  <si>
    <t>432 INT D Arcy Ward COH</t>
  </si>
  <si>
    <t>Acute Cardiac Unit</t>
  </si>
  <si>
    <t>432 MED Acute cardiac Unit COH</t>
  </si>
  <si>
    <t>Easthorpe Ward</t>
  </si>
  <si>
    <t>432 MED Easthorpe Ward COH</t>
  </si>
  <si>
    <t>Emergency Assessment Unit</t>
  </si>
  <si>
    <t>432 MED Emergency Assessment Unit COH</t>
  </si>
  <si>
    <t>Langham Ward</t>
  </si>
  <si>
    <t>432 SURG Langham Ward COH</t>
  </si>
  <si>
    <t>Layer Marney Ward</t>
  </si>
  <si>
    <t>432 MED Layer Marney Ward COH</t>
  </si>
  <si>
    <t>Peldon Ward</t>
  </si>
  <si>
    <t>432 INT Peldon Ward COH</t>
  </si>
  <si>
    <t>Stroke Unit</t>
  </si>
  <si>
    <t>432 MED Stroke Unit COH</t>
  </si>
  <si>
    <t>Tiptree Ward</t>
  </si>
  <si>
    <t>432 INT Tiptree Ward COH</t>
  </si>
  <si>
    <t>Aldham Ward</t>
  </si>
  <si>
    <t>432 MSKSS Aldham Ward COH</t>
  </si>
  <si>
    <t>Brightlingsea Ward</t>
  </si>
  <si>
    <t>432 SURG Brightlingsea Ward COH</t>
  </si>
  <si>
    <t>Critical Care</t>
  </si>
  <si>
    <t>432 SURG Critical Care COH</t>
  </si>
  <si>
    <t>Fordham Ward</t>
  </si>
  <si>
    <t>432 MSKSS Fordham Ward COH</t>
  </si>
  <si>
    <t>Copford Ward</t>
  </si>
  <si>
    <t>432 MSKSS Copford Ward COH</t>
  </si>
  <si>
    <t>Great Tey Ward</t>
  </si>
  <si>
    <t>432 MSKSS Great Tey Ward COH</t>
  </si>
  <si>
    <t>Mersea Ward</t>
  </si>
  <si>
    <t>432 SURG Mersea Ward COH</t>
  </si>
  <si>
    <t>Surgical Assessment Unit</t>
  </si>
  <si>
    <t>432 SURG Surgical Assessment Unit COH</t>
  </si>
  <si>
    <t>Wivenhoe Ward</t>
  </si>
  <si>
    <t>432 SURG Wivenhoe Ward COH</t>
  </si>
  <si>
    <t>Model Ward (Nayland)</t>
  </si>
  <si>
    <t>432 MED Nayland Contingency Ward COH</t>
  </si>
  <si>
    <t>Childrens Ward</t>
  </si>
  <si>
    <t>432 W&amp;C Childrens Ward COH</t>
  </si>
  <si>
    <t>Neonatal Unit</t>
  </si>
  <si>
    <t>432 W&amp;C Neonatal Unit COH</t>
  </si>
  <si>
    <t>Stanway Ward</t>
  </si>
  <si>
    <t>432 W&amp;C Stanway Ward COH</t>
  </si>
  <si>
    <t>In Patient Maternity</t>
  </si>
  <si>
    <t>432 W&amp;C In Patient Maternity COH</t>
  </si>
  <si>
    <t>Bergholt Ward - IHT</t>
  </si>
  <si>
    <t>178 W&amp;C Bergholt Ward IHT</t>
  </si>
  <si>
    <t>Brantham-AMU - IHT</t>
  </si>
  <si>
    <t>178 MED Brantham IHT</t>
  </si>
  <si>
    <t>Brook Ward - IHT</t>
  </si>
  <si>
    <t>178 W&amp;C Brook IHT</t>
  </si>
  <si>
    <t>Capel Ward - IHT</t>
  </si>
  <si>
    <t>178 MED Capel IHT</t>
  </si>
  <si>
    <t>Claydon CMU - IHT</t>
  </si>
  <si>
    <t>178 MED Claydon IHT</t>
  </si>
  <si>
    <t>Critical Care Unit - IHT</t>
  </si>
  <si>
    <t>178 SURG Critical Care Unit IHT</t>
  </si>
  <si>
    <t>Deben Ward - IHT</t>
  </si>
  <si>
    <t>178 W&amp;C Deben IHT</t>
  </si>
  <si>
    <t>Debenham Ward - IHT</t>
  </si>
  <si>
    <t>178 MED Debenham IHT</t>
  </si>
  <si>
    <t>Grundisburgh Ward - IHT</t>
  </si>
  <si>
    <t>178 INT Grundisburgh IHT</t>
  </si>
  <si>
    <t>Haughley Ward - IHT</t>
  </si>
  <si>
    <t>178 INT Haughley IHT</t>
  </si>
  <si>
    <t>Kirton Ward - IHT</t>
  </si>
  <si>
    <t>178 MED Kirton IHT</t>
  </si>
  <si>
    <t>Lavenham Ward - IHT</t>
  </si>
  <si>
    <t>178 SURG Lavenham IHT</t>
  </si>
  <si>
    <t>Martlesham Ward - IHT</t>
  </si>
  <si>
    <t>178 MSKSS Martlesham IHT</t>
  </si>
  <si>
    <t>Needham Ward - IHT</t>
  </si>
  <si>
    <t>178 SURG Needham IHT</t>
  </si>
  <si>
    <t>Neonatal Unit - IHT</t>
  </si>
  <si>
    <t>178 W&amp;C Neonatal Unit IHT</t>
  </si>
  <si>
    <t>Orwell Ward - IHT</t>
  </si>
  <si>
    <t>178 W&amp;C Orwell IHT</t>
  </si>
  <si>
    <t>Saxmundham Ward - IHT</t>
  </si>
  <si>
    <t>178 SURG Saxmundham IHT</t>
  </si>
  <si>
    <t>Shotley Ward - IHT</t>
  </si>
  <si>
    <t>178 MED Shotley IHT</t>
  </si>
  <si>
    <t>Somersham Ward - IHT</t>
  </si>
  <si>
    <t>178 C&amp;D Somersham IHT</t>
  </si>
  <si>
    <t>Woodbridge Ward (Was Sproughton) - IHT</t>
  </si>
  <si>
    <t>178 MED Woodbridge IHT</t>
  </si>
  <si>
    <t>Gynae Oncology (Stour) - IHT</t>
  </si>
  <si>
    <t>178 W&amp;C Stour IHT</t>
  </si>
  <si>
    <t>Stowupland Ward - IHT</t>
  </si>
  <si>
    <t>178 SURG Stowupland IHT</t>
  </si>
  <si>
    <t>Stradbroke Ward - IHT</t>
  </si>
  <si>
    <t>178 SURG Stradbroke IHT</t>
  </si>
  <si>
    <t>Waveney Ward - IHT</t>
  </si>
  <si>
    <t>178 MED Waveney Ward IHT</t>
  </si>
  <si>
    <t>Bramford Nurse Led Ward</t>
  </si>
  <si>
    <t>178 MED Bramford Ward IHT</t>
  </si>
  <si>
    <t>Washbrook Ward - IHT</t>
  </si>
  <si>
    <t>178 MED Washbrook IHT</t>
  </si>
  <si>
    <t>Sproughton Nurse Led - IHT</t>
  </si>
  <si>
    <t>178 MED Sproughton Ward IHT</t>
  </si>
  <si>
    <t>Kesgrave Ward - IHT</t>
  </si>
  <si>
    <t>178 MED Kesgrave Ward IHT</t>
  </si>
  <si>
    <t>Aldeburgh Community Hospital - IHT</t>
  </si>
  <si>
    <t>178 INT Aldeburgh Community Hospital IHT</t>
  </si>
  <si>
    <t>Bluebird Lodge - IHT</t>
  </si>
  <si>
    <t>178 INT Bluebird Lodge Community Hospital IHT</t>
  </si>
  <si>
    <t>Felixstowe Community Hospital - IHT</t>
  </si>
  <si>
    <t>178 INT Felixstowe Community Hospital IHT</t>
  </si>
  <si>
    <t>30 Day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</si>
</sst>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mmm\-yyyy"/>
    <numFmt numFmtId="166" formatCode="_(* #,##0.00_);_(* \(#,##0.00\);_(* &quot;-&quot;??_);_(@_)"/>
  </numFmts>
  <fonts count="58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9"/>
      <color theme="3"/>
      <name val="Calibri"/>
      <family val="2"/>
      <scheme val="minor"/>
    </font>
    <font>
      <sz val="9"/>
      <color theme="3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sz val="10"/>
      <name val="MS Sans Serif"/>
      <family val="2"/>
    </font>
    <font>
      <b/>
      <sz val="9"/>
      <color theme="3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9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0" fontId="27" fillId="0" borderId="0"/>
    <xf numFmtId="0" fontId="29" fillId="0" borderId="0"/>
    <xf numFmtId="0" fontId="4" fillId="10" borderId="0" applyNumberFormat="0" applyBorder="0" applyAlignment="0" applyProtection="0"/>
    <xf numFmtId="0" fontId="3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3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3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3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3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3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9" fillId="12" borderId="0" applyNumberFormat="0" applyBorder="0" applyAlignment="0" applyProtection="0"/>
    <xf numFmtId="0" fontId="32" fillId="12" borderId="0" applyNumberFormat="0" applyBorder="0" applyAlignment="0" applyProtection="0"/>
    <xf numFmtId="0" fontId="19" fillId="16" borderId="0" applyNumberFormat="0" applyBorder="0" applyAlignment="0" applyProtection="0"/>
    <xf numFmtId="0" fontId="32" fillId="16" borderId="0" applyNumberFormat="0" applyBorder="0" applyAlignment="0" applyProtection="0"/>
    <xf numFmtId="0" fontId="19" fillId="20" borderId="0" applyNumberFormat="0" applyBorder="0" applyAlignment="0" applyProtection="0"/>
    <xf numFmtId="0" fontId="32" fillId="20" borderId="0" applyNumberFormat="0" applyBorder="0" applyAlignment="0" applyProtection="0"/>
    <xf numFmtId="0" fontId="19" fillId="24" borderId="0" applyNumberFormat="0" applyBorder="0" applyAlignment="0" applyProtection="0"/>
    <xf numFmtId="0" fontId="32" fillId="24" borderId="0" applyNumberFormat="0" applyBorder="0" applyAlignment="0" applyProtection="0"/>
    <xf numFmtId="0" fontId="19" fillId="28" borderId="0" applyNumberFormat="0" applyBorder="0" applyAlignment="0" applyProtection="0"/>
    <xf numFmtId="0" fontId="32" fillId="28" borderId="0" applyNumberFormat="0" applyBorder="0" applyAlignment="0" applyProtection="0"/>
    <xf numFmtId="0" fontId="19" fillId="32" borderId="0" applyNumberFormat="0" applyBorder="0" applyAlignment="0" applyProtection="0"/>
    <xf numFmtId="0" fontId="32" fillId="32" borderId="0" applyNumberFormat="0" applyBorder="0" applyAlignment="0" applyProtection="0"/>
    <xf numFmtId="0" fontId="19" fillId="9" borderId="0" applyNumberFormat="0" applyBorder="0" applyAlignment="0" applyProtection="0"/>
    <xf numFmtId="0" fontId="32" fillId="9" borderId="0" applyNumberFormat="0" applyBorder="0" applyAlignment="0" applyProtection="0"/>
    <xf numFmtId="0" fontId="19" fillId="13" borderId="0" applyNumberFormat="0" applyBorder="0" applyAlignment="0" applyProtection="0"/>
    <xf numFmtId="0" fontId="32" fillId="13" borderId="0" applyNumberFormat="0" applyBorder="0" applyAlignment="0" applyProtection="0"/>
    <xf numFmtId="0" fontId="19" fillId="17" borderId="0" applyNumberFormat="0" applyBorder="0" applyAlignment="0" applyProtection="0"/>
    <xf numFmtId="0" fontId="32" fillId="17" borderId="0" applyNumberFormat="0" applyBorder="0" applyAlignment="0" applyProtection="0"/>
    <xf numFmtId="0" fontId="19" fillId="21" borderId="0" applyNumberFormat="0" applyBorder="0" applyAlignment="0" applyProtection="0"/>
    <xf numFmtId="0" fontId="32" fillId="21" borderId="0" applyNumberFormat="0" applyBorder="0" applyAlignment="0" applyProtection="0"/>
    <xf numFmtId="0" fontId="19" fillId="25" borderId="0" applyNumberFormat="0" applyBorder="0" applyAlignment="0" applyProtection="0"/>
    <xf numFmtId="0" fontId="32" fillId="25" borderId="0" applyNumberFormat="0" applyBorder="0" applyAlignment="0" applyProtection="0"/>
    <xf numFmtId="0" fontId="19" fillId="29" borderId="0" applyNumberFormat="0" applyBorder="0" applyAlignment="0" applyProtection="0"/>
    <xf numFmtId="0" fontId="32" fillId="29" borderId="0" applyNumberFormat="0" applyBorder="0" applyAlignment="0" applyProtection="0"/>
    <xf numFmtId="0" fontId="9" fillId="3" borderId="0" applyNumberFormat="0" applyBorder="0" applyAlignment="0" applyProtection="0"/>
    <xf numFmtId="0" fontId="33" fillId="3" borderId="0" applyNumberFormat="0" applyBorder="0" applyAlignment="0" applyProtection="0"/>
    <xf numFmtId="0" fontId="13" fillId="6" borderId="4" applyNumberFormat="0" applyAlignment="0" applyProtection="0"/>
    <xf numFmtId="0" fontId="34" fillId="6" borderId="4" applyNumberFormat="0" applyAlignment="0" applyProtection="0"/>
    <xf numFmtId="0" fontId="15" fillId="7" borderId="7" applyNumberFormat="0" applyAlignment="0" applyProtection="0"/>
    <xf numFmtId="0" fontId="35" fillId="7" borderId="7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0">
      <alignment horizontal="left"/>
    </xf>
    <xf numFmtId="0" fontId="42" fillId="0" borderId="0">
      <alignment horizontal="left" indent="1"/>
    </xf>
    <xf numFmtId="0" fontId="5" fillId="0" borderId="1" applyNumberFormat="0" applyFill="0" applyAlignment="0" applyProtection="0"/>
    <xf numFmtId="0" fontId="43" fillId="0" borderId="1" applyNumberFormat="0" applyFill="0" applyAlignment="0" applyProtection="0"/>
    <xf numFmtId="0" fontId="6" fillId="0" borderId="2" applyNumberFormat="0" applyFill="0" applyAlignment="0" applyProtection="0"/>
    <xf numFmtId="0" fontId="44" fillId="0" borderId="2" applyNumberFormat="0" applyFill="0" applyAlignment="0" applyProtection="0"/>
    <xf numFmtId="0" fontId="7" fillId="0" borderId="3" applyNumberFormat="0" applyFill="0" applyAlignment="0" applyProtection="0"/>
    <xf numFmtId="0" fontId="4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21" fillId="0" borderId="0">
      <alignment horizontal="left" vertical="top" wrapText="1" indent="2"/>
    </xf>
    <xf numFmtId="0" fontId="11" fillId="5" borderId="4" applyNumberFormat="0" applyAlignment="0" applyProtection="0"/>
    <xf numFmtId="0" fontId="47" fillId="5" borderId="4" applyNumberFormat="0" applyAlignment="0" applyProtection="0"/>
    <xf numFmtId="0" fontId="14" fillId="0" borderId="6" applyNumberFormat="0" applyFill="0" applyAlignment="0" applyProtection="0"/>
    <xf numFmtId="0" fontId="48" fillId="0" borderId="6" applyNumberFormat="0" applyFill="0" applyAlignment="0" applyProtection="0"/>
    <xf numFmtId="0" fontId="10" fillId="4" borderId="0" applyNumberFormat="0" applyBorder="0" applyAlignment="0" applyProtection="0"/>
    <xf numFmtId="0" fontId="49" fillId="4" borderId="0" applyNumberFormat="0" applyBorder="0" applyAlignment="0" applyProtection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1" fillId="8" borderId="8" applyNumberFormat="0" applyFont="0" applyAlignment="0" applyProtection="0"/>
    <xf numFmtId="0" fontId="12" fillId="6" borderId="5" applyNumberFormat="0" applyAlignment="0" applyProtection="0"/>
    <xf numFmtId="0" fontId="52" fillId="6" borderId="5" applyNumberFormat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21" fillId="0" borderId="0">
      <alignment horizontal="left" wrapText="1" indent="1"/>
    </xf>
    <xf numFmtId="0" fontId="18" fillId="0" borderId="9" applyNumberFormat="0" applyFill="0" applyAlignment="0" applyProtection="0"/>
    <xf numFmtId="0" fontId="53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6" fillId="0" borderId="0"/>
    <xf numFmtId="0" fontId="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56" fillId="0" borderId="0"/>
    <xf numFmtId="0" fontId="1" fillId="0" borderId="0"/>
    <xf numFmtId="0" fontId="57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2" fillId="33" borderId="0" xfId="2" applyFont="1" applyFill="1" applyBorder="1" applyAlignment="1">
      <alignment vertical="center"/>
    </xf>
    <xf numFmtId="164" fontId="22" fillId="33" borderId="0" xfId="2" applyNumberFormat="1" applyFont="1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3" fillId="33" borderId="0" xfId="2" applyFont="1" applyFill="1" applyBorder="1" applyAlignment="1">
      <alignment vertical="center"/>
    </xf>
    <xf numFmtId="164" fontId="23" fillId="33" borderId="0" xfId="2" applyNumberFormat="1" applyFont="1" applyFill="1" applyBorder="1" applyAlignment="1">
      <alignment vertical="center"/>
    </xf>
    <xf numFmtId="164" fontId="23" fillId="34" borderId="0" xfId="2" applyNumberFormat="1" applyFont="1" applyFill="1" applyBorder="1" applyAlignment="1">
      <alignment vertical="center"/>
    </xf>
    <xf numFmtId="0" fontId="24" fillId="0" borderId="0" xfId="0" applyFont="1"/>
    <xf numFmtId="0" fontId="25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0" fillId="34" borderId="0" xfId="0" applyNumberFormat="1" applyFill="1"/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36" borderId="0" xfId="4" applyNumberFormat="1" applyFont="1" applyFill="1" applyBorder="1" applyAlignment="1" applyProtection="1">
      <alignment horizontal="left" vertical="center" wrapText="1"/>
    </xf>
    <xf numFmtId="0" fontId="25" fillId="0" borderId="0" xfId="4" applyNumberFormat="1" applyFont="1" applyFill="1" applyBorder="1" applyAlignment="1" applyProtection="1">
      <alignment horizontal="left" vertical="center" wrapText="1"/>
    </xf>
    <xf numFmtId="0" fontId="26" fillId="0" borderId="0" xfId="0" applyFont="1" applyBorder="1"/>
    <xf numFmtId="3" fontId="30" fillId="0" borderId="11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0" fillId="35" borderId="11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3" fontId="28" fillId="0" borderId="0" xfId="0" applyNumberFormat="1" applyFont="1" applyFill="1"/>
    <xf numFmtId="164" fontId="28" fillId="0" borderId="0" xfId="1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164" fontId="26" fillId="0" borderId="0" xfId="0" applyNumberFormat="1" applyFont="1" applyBorder="1" applyAlignment="1">
      <alignment horizontal="center"/>
    </xf>
    <xf numFmtId="164" fontId="30" fillId="0" borderId="11" xfId="0" applyNumberFormat="1" applyFont="1" applyBorder="1" applyAlignment="1">
      <alignment horizontal="center"/>
    </xf>
    <xf numFmtId="3" fontId="0" fillId="34" borderId="0" xfId="0" applyNumberFormat="1" applyFill="1"/>
    <xf numFmtId="164" fontId="28" fillId="34" borderId="0" xfId="1" applyNumberFormat="1" applyFont="1" applyFill="1"/>
    <xf numFmtId="3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Alignment="1">
      <alignment horizontal="right"/>
    </xf>
    <xf numFmtId="3" fontId="30" fillId="0" borderId="11" xfId="0" applyNumberFormat="1" applyFont="1" applyBorder="1" applyAlignment="1">
      <alignment horizontal="right"/>
    </xf>
    <xf numFmtId="3" fontId="30" fillId="35" borderId="11" xfId="0" applyNumberFormat="1" applyFont="1" applyFill="1" applyBorder="1" applyAlignment="1">
      <alignment horizontal="right"/>
    </xf>
    <xf numFmtId="164" fontId="28" fillId="34" borderId="0" xfId="1" applyNumberFormat="1" applyFont="1" applyFill="1"/>
    <xf numFmtId="3" fontId="26" fillId="0" borderId="0" xfId="0" applyNumberFormat="1" applyFont="1" applyFill="1" applyBorder="1" applyAlignment="1">
      <alignment horizontal="right"/>
    </xf>
    <xf numFmtId="3" fontId="26" fillId="0" borderId="0" xfId="3" applyNumberFormat="1" applyFont="1" applyFill="1" applyAlignment="1">
      <alignment horizontal="right"/>
    </xf>
    <xf numFmtId="3" fontId="30" fillId="35" borderId="11" xfId="0" applyNumberFormat="1" applyFont="1" applyFill="1" applyBorder="1" applyAlignment="1">
      <alignment horizontal="right"/>
    </xf>
    <xf numFmtId="3" fontId="26" fillId="35" borderId="0" xfId="3" applyNumberFormat="1" applyFont="1" applyFill="1" applyAlignment="1">
      <alignment horizontal="right"/>
    </xf>
    <xf numFmtId="0" fontId="23" fillId="33" borderId="0" xfId="2" applyFont="1" applyFill="1" applyBorder="1" applyAlignment="1">
      <alignment horizontal="center" vertical="center"/>
    </xf>
    <xf numFmtId="165" fontId="22" fillId="33" borderId="0" xfId="2" applyNumberFormat="1" applyFont="1" applyFill="1" applyBorder="1" applyAlignment="1">
      <alignment horizontal="center" vertical="center"/>
    </xf>
    <xf numFmtId="164" fontId="23" fillId="33" borderId="0" xfId="2" applyNumberFormat="1" applyFont="1" applyFill="1" applyBorder="1" applyAlignment="1">
      <alignment horizontal="center" vertical="center"/>
    </xf>
  </cellXfs>
  <cellStyles count="2795">
    <cellStyle name="20% - Accent1" xfId="902" builtinId="30" customBuiltin="1"/>
    <cellStyle name="20% - Accent1 2" xfId="5"/>
    <cellStyle name="20% - Accent1 2 10" xfId="2167"/>
    <cellStyle name="20% - Accent1 2 2" xfId="6"/>
    <cellStyle name="20% - Accent1 2 3" xfId="7"/>
    <cellStyle name="20% - Accent1 2 3 2" xfId="8"/>
    <cellStyle name="20% - Accent1 2 3 2 2" xfId="9"/>
    <cellStyle name="20% - Accent1 2 3 2 2 2" xfId="1493"/>
    <cellStyle name="20% - Accent1 2 3 2 2 3" xfId="2118"/>
    <cellStyle name="20% - Accent1 2 3 2 2 4" xfId="2745"/>
    <cellStyle name="20% - Accent1 2 3 2 3" xfId="1181"/>
    <cellStyle name="20% - Accent1 2 3 2 4" xfId="1806"/>
    <cellStyle name="20% - Accent1 2 3 2 5" xfId="2433"/>
    <cellStyle name="20% - Accent1 2 3 3" xfId="10"/>
    <cellStyle name="20% - Accent1 2 3 3 2" xfId="1337"/>
    <cellStyle name="20% - Accent1 2 3 3 3" xfId="1962"/>
    <cellStyle name="20% - Accent1 2 3 3 4" xfId="2589"/>
    <cellStyle name="20% - Accent1 2 3 4" xfId="1025"/>
    <cellStyle name="20% - Accent1 2 3 5" xfId="1650"/>
    <cellStyle name="20% - Accent1 2 3 6" xfId="2277"/>
    <cellStyle name="20% - Accent1 2 4" xfId="11"/>
    <cellStyle name="20% - Accent1 2 4 2" xfId="12"/>
    <cellStyle name="20% - Accent1 2 4 2 2" xfId="13"/>
    <cellStyle name="20% - Accent1 2 4 2 2 2" xfId="1518"/>
    <cellStyle name="20% - Accent1 2 4 2 2 3" xfId="2143"/>
    <cellStyle name="20% - Accent1 2 4 2 2 4" xfId="2770"/>
    <cellStyle name="20% - Accent1 2 4 2 3" xfId="1206"/>
    <cellStyle name="20% - Accent1 2 4 2 4" xfId="1831"/>
    <cellStyle name="20% - Accent1 2 4 2 5" xfId="2458"/>
    <cellStyle name="20% - Accent1 2 4 3" xfId="14"/>
    <cellStyle name="20% - Accent1 2 4 3 2" xfId="1362"/>
    <cellStyle name="20% - Accent1 2 4 3 3" xfId="1987"/>
    <cellStyle name="20% - Accent1 2 4 3 4" xfId="2614"/>
    <cellStyle name="20% - Accent1 2 4 4" xfId="1050"/>
    <cellStyle name="20% - Accent1 2 4 5" xfId="1675"/>
    <cellStyle name="20% - Accent1 2 4 6" xfId="2302"/>
    <cellStyle name="20% - Accent1 2 5" xfId="15"/>
    <cellStyle name="20% - Accent1 2 5 2" xfId="16"/>
    <cellStyle name="20% - Accent1 2 5 2 2" xfId="17"/>
    <cellStyle name="20% - Accent1 2 5 2 2 2" xfId="1461"/>
    <cellStyle name="20% - Accent1 2 5 2 2 3" xfId="2086"/>
    <cellStyle name="20% - Accent1 2 5 2 2 4" xfId="2713"/>
    <cellStyle name="20% - Accent1 2 5 2 3" xfId="1149"/>
    <cellStyle name="20% - Accent1 2 5 2 4" xfId="1774"/>
    <cellStyle name="20% - Accent1 2 5 2 5" xfId="2401"/>
    <cellStyle name="20% - Accent1 2 5 3" xfId="18"/>
    <cellStyle name="20% - Accent1 2 5 3 2" xfId="1305"/>
    <cellStyle name="20% - Accent1 2 5 3 3" xfId="1930"/>
    <cellStyle name="20% - Accent1 2 5 3 4" xfId="2557"/>
    <cellStyle name="20% - Accent1 2 5 4" xfId="993"/>
    <cellStyle name="20% - Accent1 2 5 5" xfId="1618"/>
    <cellStyle name="20% - Accent1 2 5 6" xfId="2245"/>
    <cellStyle name="20% - Accent1 2 6" xfId="19"/>
    <cellStyle name="20% - Accent1 2 6 2" xfId="20"/>
    <cellStyle name="20% - Accent1 2 6 2 2" xfId="1383"/>
    <cellStyle name="20% - Accent1 2 6 2 3" xfId="2008"/>
    <cellStyle name="20% - Accent1 2 6 2 4" xfId="2635"/>
    <cellStyle name="20% - Accent1 2 6 3" xfId="1071"/>
    <cellStyle name="20% - Accent1 2 6 4" xfId="1696"/>
    <cellStyle name="20% - Accent1 2 6 5" xfId="2323"/>
    <cellStyle name="20% - Accent1 2 7" xfId="21"/>
    <cellStyle name="20% - Accent1 2 7 2" xfId="1227"/>
    <cellStyle name="20% - Accent1 2 7 3" xfId="1852"/>
    <cellStyle name="20% - Accent1 2 7 4" xfId="2479"/>
    <cellStyle name="20% - Accent1 2 8" xfId="927"/>
    <cellStyle name="20% - Accent1 2 9" xfId="1540"/>
    <cellStyle name="20% - Accent1 3" xfId="22"/>
    <cellStyle name="20% - Accent1 3 2" xfId="23"/>
    <cellStyle name="20% - Accent1 3 2 2" xfId="24"/>
    <cellStyle name="20% - Accent1 3 2 2 2" xfId="1460"/>
    <cellStyle name="20% - Accent1 3 2 2 3" xfId="2085"/>
    <cellStyle name="20% - Accent1 3 2 2 4" xfId="2712"/>
    <cellStyle name="20% - Accent1 3 2 3" xfId="1148"/>
    <cellStyle name="20% - Accent1 3 2 4" xfId="1773"/>
    <cellStyle name="20% - Accent1 3 2 5" xfId="2400"/>
    <cellStyle name="20% - Accent1 3 3" xfId="25"/>
    <cellStyle name="20% - Accent1 3 3 2" xfId="1304"/>
    <cellStyle name="20% - Accent1 3 3 3" xfId="1929"/>
    <cellStyle name="20% - Accent1 3 3 4" xfId="2556"/>
    <cellStyle name="20% - Accent1 3 4" xfId="992"/>
    <cellStyle name="20% - Accent1 3 5" xfId="1617"/>
    <cellStyle name="20% - Accent1 3 6" xfId="2244"/>
    <cellStyle name="20% - Accent1 4" xfId="26"/>
    <cellStyle name="20% - Accent1 4 2" xfId="27"/>
    <cellStyle name="20% - Accent1 4 2 2" xfId="28"/>
    <cellStyle name="20% - Accent1 4 2 2 2" xfId="1446"/>
    <cellStyle name="20% - Accent1 4 2 2 3" xfId="2071"/>
    <cellStyle name="20% - Accent1 4 2 2 4" xfId="2698"/>
    <cellStyle name="20% - Accent1 4 2 3" xfId="1134"/>
    <cellStyle name="20% - Accent1 4 2 4" xfId="1759"/>
    <cellStyle name="20% - Accent1 4 2 5" xfId="2386"/>
    <cellStyle name="20% - Accent1 4 3" xfId="29"/>
    <cellStyle name="20% - Accent1 4 3 2" xfId="1290"/>
    <cellStyle name="20% - Accent1 4 3 3" xfId="1915"/>
    <cellStyle name="20% - Accent1 4 3 4" xfId="2542"/>
    <cellStyle name="20% - Accent1 4 4" xfId="978"/>
    <cellStyle name="20% - Accent1 4 5" xfId="1603"/>
    <cellStyle name="20% - Accent1 4 6" xfId="2230"/>
    <cellStyle name="20% - Accent1 5" xfId="30"/>
    <cellStyle name="20% - Accent1 5 2" xfId="31"/>
    <cellStyle name="20% - Accent1 5 2 2" xfId="32"/>
    <cellStyle name="20% - Accent1 5 2 2 2" xfId="1432"/>
    <cellStyle name="20% - Accent1 5 2 2 3" xfId="2057"/>
    <cellStyle name="20% - Accent1 5 2 2 4" xfId="2684"/>
    <cellStyle name="20% - Accent1 5 2 3" xfId="1120"/>
    <cellStyle name="20% - Accent1 5 2 4" xfId="1745"/>
    <cellStyle name="20% - Accent1 5 2 5" xfId="2372"/>
    <cellStyle name="20% - Accent1 5 3" xfId="33"/>
    <cellStyle name="20% - Accent1 5 3 2" xfId="1276"/>
    <cellStyle name="20% - Accent1 5 3 3" xfId="1901"/>
    <cellStyle name="20% - Accent1 5 3 4" xfId="2528"/>
    <cellStyle name="20% - Accent1 5 4" xfId="964"/>
    <cellStyle name="20% - Accent1 5 5" xfId="1589"/>
    <cellStyle name="20% - Accent1 5 6" xfId="2216"/>
    <cellStyle name="20% - Accent1 6" xfId="34"/>
    <cellStyle name="20% - Accent1 6 2" xfId="35"/>
    <cellStyle name="20% - Accent1 6 2 2" xfId="1417"/>
    <cellStyle name="20% - Accent1 6 2 3" xfId="2042"/>
    <cellStyle name="20% - Accent1 6 2 4" xfId="2669"/>
    <cellStyle name="20% - Accent1 6 3" xfId="1105"/>
    <cellStyle name="20% - Accent1 6 4" xfId="1730"/>
    <cellStyle name="20% - Accent1 6 5" xfId="2357"/>
    <cellStyle name="20% - Accent1 7" xfId="36"/>
    <cellStyle name="20% - Accent1 7 2" xfId="1261"/>
    <cellStyle name="20% - Accent1 7 3" xfId="1886"/>
    <cellStyle name="20% - Accent1 7 4" xfId="2513"/>
    <cellStyle name="20% - Accent1 8" xfId="1574"/>
    <cellStyle name="20% - Accent1 9" xfId="2201"/>
    <cellStyle name="20% - Accent2" xfId="906" builtinId="34" customBuiltin="1"/>
    <cellStyle name="20% - Accent2 2" xfId="37"/>
    <cellStyle name="20% - Accent2 2 10" xfId="2168"/>
    <cellStyle name="20% - Accent2 2 2" xfId="38"/>
    <cellStyle name="20% - Accent2 2 3" xfId="39"/>
    <cellStyle name="20% - Accent2 2 3 2" xfId="40"/>
    <cellStyle name="20% - Accent2 2 3 2 2" xfId="41"/>
    <cellStyle name="20% - Accent2 2 3 2 2 2" xfId="1494"/>
    <cellStyle name="20% - Accent2 2 3 2 2 3" xfId="2119"/>
    <cellStyle name="20% - Accent2 2 3 2 2 4" xfId="2746"/>
    <cellStyle name="20% - Accent2 2 3 2 3" xfId="1182"/>
    <cellStyle name="20% - Accent2 2 3 2 4" xfId="1807"/>
    <cellStyle name="20% - Accent2 2 3 2 5" xfId="2434"/>
    <cellStyle name="20% - Accent2 2 3 3" xfId="42"/>
    <cellStyle name="20% - Accent2 2 3 3 2" xfId="1338"/>
    <cellStyle name="20% - Accent2 2 3 3 3" xfId="1963"/>
    <cellStyle name="20% - Accent2 2 3 3 4" xfId="2590"/>
    <cellStyle name="20% - Accent2 2 3 4" xfId="1026"/>
    <cellStyle name="20% - Accent2 2 3 5" xfId="1651"/>
    <cellStyle name="20% - Accent2 2 3 6" xfId="2278"/>
    <cellStyle name="20% - Accent2 2 4" xfId="43"/>
    <cellStyle name="20% - Accent2 2 4 2" xfId="44"/>
    <cellStyle name="20% - Accent2 2 4 2 2" xfId="45"/>
    <cellStyle name="20% - Accent2 2 4 2 2 2" xfId="1519"/>
    <cellStyle name="20% - Accent2 2 4 2 2 3" xfId="2144"/>
    <cellStyle name="20% - Accent2 2 4 2 2 4" xfId="2771"/>
    <cellStyle name="20% - Accent2 2 4 2 3" xfId="1207"/>
    <cellStyle name="20% - Accent2 2 4 2 4" xfId="1832"/>
    <cellStyle name="20% - Accent2 2 4 2 5" xfId="2459"/>
    <cellStyle name="20% - Accent2 2 4 3" xfId="46"/>
    <cellStyle name="20% - Accent2 2 4 3 2" xfId="1363"/>
    <cellStyle name="20% - Accent2 2 4 3 3" xfId="1988"/>
    <cellStyle name="20% - Accent2 2 4 3 4" xfId="2615"/>
    <cellStyle name="20% - Accent2 2 4 4" xfId="1051"/>
    <cellStyle name="20% - Accent2 2 4 5" xfId="1676"/>
    <cellStyle name="20% - Accent2 2 4 6" xfId="2303"/>
    <cellStyle name="20% - Accent2 2 5" xfId="47"/>
    <cellStyle name="20% - Accent2 2 5 2" xfId="48"/>
    <cellStyle name="20% - Accent2 2 5 2 2" xfId="49"/>
    <cellStyle name="20% - Accent2 2 5 2 2 2" xfId="1463"/>
    <cellStyle name="20% - Accent2 2 5 2 2 3" xfId="2088"/>
    <cellStyle name="20% - Accent2 2 5 2 2 4" xfId="2715"/>
    <cellStyle name="20% - Accent2 2 5 2 3" xfId="1151"/>
    <cellStyle name="20% - Accent2 2 5 2 4" xfId="1776"/>
    <cellStyle name="20% - Accent2 2 5 2 5" xfId="2403"/>
    <cellStyle name="20% - Accent2 2 5 3" xfId="50"/>
    <cellStyle name="20% - Accent2 2 5 3 2" xfId="1307"/>
    <cellStyle name="20% - Accent2 2 5 3 3" xfId="1932"/>
    <cellStyle name="20% - Accent2 2 5 3 4" xfId="2559"/>
    <cellStyle name="20% - Accent2 2 5 4" xfId="995"/>
    <cellStyle name="20% - Accent2 2 5 5" xfId="1620"/>
    <cellStyle name="20% - Accent2 2 5 6" xfId="2247"/>
    <cellStyle name="20% - Accent2 2 6" xfId="51"/>
    <cellStyle name="20% - Accent2 2 6 2" xfId="52"/>
    <cellStyle name="20% - Accent2 2 6 2 2" xfId="1384"/>
    <cellStyle name="20% - Accent2 2 6 2 3" xfId="2009"/>
    <cellStyle name="20% - Accent2 2 6 2 4" xfId="2636"/>
    <cellStyle name="20% - Accent2 2 6 3" xfId="1072"/>
    <cellStyle name="20% - Accent2 2 6 4" xfId="1697"/>
    <cellStyle name="20% - Accent2 2 6 5" xfId="2324"/>
    <cellStyle name="20% - Accent2 2 7" xfId="53"/>
    <cellStyle name="20% - Accent2 2 7 2" xfId="1228"/>
    <cellStyle name="20% - Accent2 2 7 3" xfId="1853"/>
    <cellStyle name="20% - Accent2 2 7 4" xfId="2480"/>
    <cellStyle name="20% - Accent2 2 8" xfId="928"/>
    <cellStyle name="20% - Accent2 2 9" xfId="1541"/>
    <cellStyle name="20% - Accent2 3" xfId="54"/>
    <cellStyle name="20% - Accent2 3 2" xfId="55"/>
    <cellStyle name="20% - Accent2 3 2 2" xfId="56"/>
    <cellStyle name="20% - Accent2 3 2 2 2" xfId="1462"/>
    <cellStyle name="20% - Accent2 3 2 2 3" xfId="2087"/>
    <cellStyle name="20% - Accent2 3 2 2 4" xfId="2714"/>
    <cellStyle name="20% - Accent2 3 2 3" xfId="1150"/>
    <cellStyle name="20% - Accent2 3 2 4" xfId="1775"/>
    <cellStyle name="20% - Accent2 3 2 5" xfId="2402"/>
    <cellStyle name="20% - Accent2 3 3" xfId="57"/>
    <cellStyle name="20% - Accent2 3 3 2" xfId="1306"/>
    <cellStyle name="20% - Accent2 3 3 3" xfId="1931"/>
    <cellStyle name="20% - Accent2 3 3 4" xfId="2558"/>
    <cellStyle name="20% - Accent2 3 4" xfId="994"/>
    <cellStyle name="20% - Accent2 3 5" xfId="1619"/>
    <cellStyle name="20% - Accent2 3 6" xfId="2246"/>
    <cellStyle name="20% - Accent2 4" xfId="58"/>
    <cellStyle name="20% - Accent2 4 2" xfId="59"/>
    <cellStyle name="20% - Accent2 4 2 2" xfId="60"/>
    <cellStyle name="20% - Accent2 4 2 2 2" xfId="1447"/>
    <cellStyle name="20% - Accent2 4 2 2 3" xfId="2072"/>
    <cellStyle name="20% - Accent2 4 2 2 4" xfId="2699"/>
    <cellStyle name="20% - Accent2 4 2 3" xfId="1135"/>
    <cellStyle name="20% - Accent2 4 2 4" xfId="1760"/>
    <cellStyle name="20% - Accent2 4 2 5" xfId="2387"/>
    <cellStyle name="20% - Accent2 4 3" xfId="61"/>
    <cellStyle name="20% - Accent2 4 3 2" xfId="1291"/>
    <cellStyle name="20% - Accent2 4 3 3" xfId="1916"/>
    <cellStyle name="20% - Accent2 4 3 4" xfId="2543"/>
    <cellStyle name="20% - Accent2 4 4" xfId="979"/>
    <cellStyle name="20% - Accent2 4 5" xfId="1604"/>
    <cellStyle name="20% - Accent2 4 6" xfId="2231"/>
    <cellStyle name="20% - Accent2 5" xfId="62"/>
    <cellStyle name="20% - Accent2 5 2" xfId="63"/>
    <cellStyle name="20% - Accent2 5 2 2" xfId="64"/>
    <cellStyle name="20% - Accent2 5 2 2 2" xfId="1433"/>
    <cellStyle name="20% - Accent2 5 2 2 3" xfId="2058"/>
    <cellStyle name="20% - Accent2 5 2 2 4" xfId="2685"/>
    <cellStyle name="20% - Accent2 5 2 3" xfId="1121"/>
    <cellStyle name="20% - Accent2 5 2 4" xfId="1746"/>
    <cellStyle name="20% - Accent2 5 2 5" xfId="2373"/>
    <cellStyle name="20% - Accent2 5 3" xfId="65"/>
    <cellStyle name="20% - Accent2 5 3 2" xfId="1277"/>
    <cellStyle name="20% - Accent2 5 3 3" xfId="1902"/>
    <cellStyle name="20% - Accent2 5 3 4" xfId="2529"/>
    <cellStyle name="20% - Accent2 5 4" xfId="965"/>
    <cellStyle name="20% - Accent2 5 5" xfId="1590"/>
    <cellStyle name="20% - Accent2 5 6" xfId="2217"/>
    <cellStyle name="20% - Accent2 6" xfId="66"/>
    <cellStyle name="20% - Accent2 6 2" xfId="67"/>
    <cellStyle name="20% - Accent2 6 2 2" xfId="1419"/>
    <cellStyle name="20% - Accent2 6 2 3" xfId="2044"/>
    <cellStyle name="20% - Accent2 6 2 4" xfId="2671"/>
    <cellStyle name="20% - Accent2 6 3" xfId="1107"/>
    <cellStyle name="20% - Accent2 6 4" xfId="1732"/>
    <cellStyle name="20% - Accent2 6 5" xfId="2359"/>
    <cellStyle name="20% - Accent2 7" xfId="68"/>
    <cellStyle name="20% - Accent2 7 2" xfId="1263"/>
    <cellStyle name="20% - Accent2 7 3" xfId="1888"/>
    <cellStyle name="20% - Accent2 7 4" xfId="2515"/>
    <cellStyle name="20% - Accent2 8" xfId="1576"/>
    <cellStyle name="20% - Accent2 9" xfId="2203"/>
    <cellStyle name="20% - Accent3" xfId="910" builtinId="38" customBuiltin="1"/>
    <cellStyle name="20% - Accent3 2" xfId="69"/>
    <cellStyle name="20% - Accent3 2 10" xfId="2169"/>
    <cellStyle name="20% - Accent3 2 2" xfId="70"/>
    <cellStyle name="20% - Accent3 2 3" xfId="71"/>
    <cellStyle name="20% - Accent3 2 3 2" xfId="72"/>
    <cellStyle name="20% - Accent3 2 3 2 2" xfId="73"/>
    <cellStyle name="20% - Accent3 2 3 2 2 2" xfId="1495"/>
    <cellStyle name="20% - Accent3 2 3 2 2 3" xfId="2120"/>
    <cellStyle name="20% - Accent3 2 3 2 2 4" xfId="2747"/>
    <cellStyle name="20% - Accent3 2 3 2 3" xfId="1183"/>
    <cellStyle name="20% - Accent3 2 3 2 4" xfId="1808"/>
    <cellStyle name="20% - Accent3 2 3 2 5" xfId="2435"/>
    <cellStyle name="20% - Accent3 2 3 3" xfId="74"/>
    <cellStyle name="20% - Accent3 2 3 3 2" xfId="1339"/>
    <cellStyle name="20% - Accent3 2 3 3 3" xfId="1964"/>
    <cellStyle name="20% - Accent3 2 3 3 4" xfId="2591"/>
    <cellStyle name="20% - Accent3 2 3 4" xfId="1027"/>
    <cellStyle name="20% - Accent3 2 3 5" xfId="1652"/>
    <cellStyle name="20% - Accent3 2 3 6" xfId="2279"/>
    <cellStyle name="20% - Accent3 2 4" xfId="75"/>
    <cellStyle name="20% - Accent3 2 4 2" xfId="76"/>
    <cellStyle name="20% - Accent3 2 4 2 2" xfId="77"/>
    <cellStyle name="20% - Accent3 2 4 2 2 2" xfId="1520"/>
    <cellStyle name="20% - Accent3 2 4 2 2 3" xfId="2145"/>
    <cellStyle name="20% - Accent3 2 4 2 2 4" xfId="2772"/>
    <cellStyle name="20% - Accent3 2 4 2 3" xfId="1208"/>
    <cellStyle name="20% - Accent3 2 4 2 4" xfId="1833"/>
    <cellStyle name="20% - Accent3 2 4 2 5" xfId="2460"/>
    <cellStyle name="20% - Accent3 2 4 3" xfId="78"/>
    <cellStyle name="20% - Accent3 2 4 3 2" xfId="1364"/>
    <cellStyle name="20% - Accent3 2 4 3 3" xfId="1989"/>
    <cellStyle name="20% - Accent3 2 4 3 4" xfId="2616"/>
    <cellStyle name="20% - Accent3 2 4 4" xfId="1052"/>
    <cellStyle name="20% - Accent3 2 4 5" xfId="1677"/>
    <cellStyle name="20% - Accent3 2 4 6" xfId="2304"/>
    <cellStyle name="20% - Accent3 2 5" xfId="79"/>
    <cellStyle name="20% - Accent3 2 5 2" xfId="80"/>
    <cellStyle name="20% - Accent3 2 5 2 2" xfId="81"/>
    <cellStyle name="20% - Accent3 2 5 2 2 2" xfId="1465"/>
    <cellStyle name="20% - Accent3 2 5 2 2 3" xfId="2090"/>
    <cellStyle name="20% - Accent3 2 5 2 2 4" xfId="2717"/>
    <cellStyle name="20% - Accent3 2 5 2 3" xfId="1153"/>
    <cellStyle name="20% - Accent3 2 5 2 4" xfId="1778"/>
    <cellStyle name="20% - Accent3 2 5 2 5" xfId="2405"/>
    <cellStyle name="20% - Accent3 2 5 3" xfId="82"/>
    <cellStyle name="20% - Accent3 2 5 3 2" xfId="1309"/>
    <cellStyle name="20% - Accent3 2 5 3 3" xfId="1934"/>
    <cellStyle name="20% - Accent3 2 5 3 4" xfId="2561"/>
    <cellStyle name="20% - Accent3 2 5 4" xfId="997"/>
    <cellStyle name="20% - Accent3 2 5 5" xfId="1622"/>
    <cellStyle name="20% - Accent3 2 5 6" xfId="2249"/>
    <cellStyle name="20% - Accent3 2 6" xfId="83"/>
    <cellStyle name="20% - Accent3 2 6 2" xfId="84"/>
    <cellStyle name="20% - Accent3 2 6 2 2" xfId="1385"/>
    <cellStyle name="20% - Accent3 2 6 2 3" xfId="2010"/>
    <cellStyle name="20% - Accent3 2 6 2 4" xfId="2637"/>
    <cellStyle name="20% - Accent3 2 6 3" xfId="1073"/>
    <cellStyle name="20% - Accent3 2 6 4" xfId="1698"/>
    <cellStyle name="20% - Accent3 2 6 5" xfId="2325"/>
    <cellStyle name="20% - Accent3 2 7" xfId="85"/>
    <cellStyle name="20% - Accent3 2 7 2" xfId="1229"/>
    <cellStyle name="20% - Accent3 2 7 3" xfId="1854"/>
    <cellStyle name="20% - Accent3 2 7 4" xfId="2481"/>
    <cellStyle name="20% - Accent3 2 8" xfId="929"/>
    <cellStyle name="20% - Accent3 2 9" xfId="1542"/>
    <cellStyle name="20% - Accent3 3" xfId="86"/>
    <cellStyle name="20% - Accent3 3 2" xfId="87"/>
    <cellStyle name="20% - Accent3 3 2 2" xfId="88"/>
    <cellStyle name="20% - Accent3 3 2 2 2" xfId="1464"/>
    <cellStyle name="20% - Accent3 3 2 2 3" xfId="2089"/>
    <cellStyle name="20% - Accent3 3 2 2 4" xfId="2716"/>
    <cellStyle name="20% - Accent3 3 2 3" xfId="1152"/>
    <cellStyle name="20% - Accent3 3 2 4" xfId="1777"/>
    <cellStyle name="20% - Accent3 3 2 5" xfId="2404"/>
    <cellStyle name="20% - Accent3 3 3" xfId="89"/>
    <cellStyle name="20% - Accent3 3 3 2" xfId="1308"/>
    <cellStyle name="20% - Accent3 3 3 3" xfId="1933"/>
    <cellStyle name="20% - Accent3 3 3 4" xfId="2560"/>
    <cellStyle name="20% - Accent3 3 4" xfId="996"/>
    <cellStyle name="20% - Accent3 3 5" xfId="1621"/>
    <cellStyle name="20% - Accent3 3 6" xfId="2248"/>
    <cellStyle name="20% - Accent3 4" xfId="90"/>
    <cellStyle name="20% - Accent3 4 2" xfId="91"/>
    <cellStyle name="20% - Accent3 4 2 2" xfId="92"/>
    <cellStyle name="20% - Accent3 4 2 2 2" xfId="1448"/>
    <cellStyle name="20% - Accent3 4 2 2 3" xfId="2073"/>
    <cellStyle name="20% - Accent3 4 2 2 4" xfId="2700"/>
    <cellStyle name="20% - Accent3 4 2 3" xfId="1136"/>
    <cellStyle name="20% - Accent3 4 2 4" xfId="1761"/>
    <cellStyle name="20% - Accent3 4 2 5" xfId="2388"/>
    <cellStyle name="20% - Accent3 4 3" xfId="93"/>
    <cellStyle name="20% - Accent3 4 3 2" xfId="1292"/>
    <cellStyle name="20% - Accent3 4 3 3" xfId="1917"/>
    <cellStyle name="20% - Accent3 4 3 4" xfId="2544"/>
    <cellStyle name="20% - Accent3 4 4" xfId="980"/>
    <cellStyle name="20% - Accent3 4 5" xfId="1605"/>
    <cellStyle name="20% - Accent3 4 6" xfId="2232"/>
    <cellStyle name="20% - Accent3 5" xfId="94"/>
    <cellStyle name="20% - Accent3 5 2" xfId="95"/>
    <cellStyle name="20% - Accent3 5 2 2" xfId="96"/>
    <cellStyle name="20% - Accent3 5 2 2 2" xfId="1434"/>
    <cellStyle name="20% - Accent3 5 2 2 3" xfId="2059"/>
    <cellStyle name="20% - Accent3 5 2 2 4" xfId="2686"/>
    <cellStyle name="20% - Accent3 5 2 3" xfId="1122"/>
    <cellStyle name="20% - Accent3 5 2 4" xfId="1747"/>
    <cellStyle name="20% - Accent3 5 2 5" xfId="2374"/>
    <cellStyle name="20% - Accent3 5 3" xfId="97"/>
    <cellStyle name="20% - Accent3 5 3 2" xfId="1278"/>
    <cellStyle name="20% - Accent3 5 3 3" xfId="1903"/>
    <cellStyle name="20% - Accent3 5 3 4" xfId="2530"/>
    <cellStyle name="20% - Accent3 5 4" xfId="966"/>
    <cellStyle name="20% - Accent3 5 5" xfId="1591"/>
    <cellStyle name="20% - Accent3 5 6" xfId="2218"/>
    <cellStyle name="20% - Accent3 6" xfId="98"/>
    <cellStyle name="20% - Accent3 6 2" xfId="99"/>
    <cellStyle name="20% - Accent3 6 2 2" xfId="1421"/>
    <cellStyle name="20% - Accent3 6 2 3" xfId="2046"/>
    <cellStyle name="20% - Accent3 6 2 4" xfId="2673"/>
    <cellStyle name="20% - Accent3 6 3" xfId="1109"/>
    <cellStyle name="20% - Accent3 6 4" xfId="1734"/>
    <cellStyle name="20% - Accent3 6 5" xfId="2361"/>
    <cellStyle name="20% - Accent3 7" xfId="100"/>
    <cellStyle name="20% - Accent3 7 2" xfId="1265"/>
    <cellStyle name="20% - Accent3 7 3" xfId="1890"/>
    <cellStyle name="20% - Accent3 7 4" xfId="2517"/>
    <cellStyle name="20% - Accent3 8" xfId="1578"/>
    <cellStyle name="20% - Accent3 9" xfId="2205"/>
    <cellStyle name="20% - Accent4" xfId="914" builtinId="42" customBuiltin="1"/>
    <cellStyle name="20% - Accent4 2" xfId="101"/>
    <cellStyle name="20% - Accent4 2 10" xfId="2170"/>
    <cellStyle name="20% - Accent4 2 2" xfId="102"/>
    <cellStyle name="20% - Accent4 2 3" xfId="103"/>
    <cellStyle name="20% - Accent4 2 3 2" xfId="104"/>
    <cellStyle name="20% - Accent4 2 3 2 2" xfId="105"/>
    <cellStyle name="20% - Accent4 2 3 2 2 2" xfId="1496"/>
    <cellStyle name="20% - Accent4 2 3 2 2 3" xfId="2121"/>
    <cellStyle name="20% - Accent4 2 3 2 2 4" xfId="2748"/>
    <cellStyle name="20% - Accent4 2 3 2 3" xfId="1184"/>
    <cellStyle name="20% - Accent4 2 3 2 4" xfId="1809"/>
    <cellStyle name="20% - Accent4 2 3 2 5" xfId="2436"/>
    <cellStyle name="20% - Accent4 2 3 3" xfId="106"/>
    <cellStyle name="20% - Accent4 2 3 3 2" xfId="1340"/>
    <cellStyle name="20% - Accent4 2 3 3 3" xfId="1965"/>
    <cellStyle name="20% - Accent4 2 3 3 4" xfId="2592"/>
    <cellStyle name="20% - Accent4 2 3 4" xfId="1028"/>
    <cellStyle name="20% - Accent4 2 3 5" xfId="1653"/>
    <cellStyle name="20% - Accent4 2 3 6" xfId="2280"/>
    <cellStyle name="20% - Accent4 2 4" xfId="107"/>
    <cellStyle name="20% - Accent4 2 4 2" xfId="108"/>
    <cellStyle name="20% - Accent4 2 4 2 2" xfId="109"/>
    <cellStyle name="20% - Accent4 2 4 2 2 2" xfId="1521"/>
    <cellStyle name="20% - Accent4 2 4 2 2 3" xfId="2146"/>
    <cellStyle name="20% - Accent4 2 4 2 2 4" xfId="2773"/>
    <cellStyle name="20% - Accent4 2 4 2 3" xfId="1209"/>
    <cellStyle name="20% - Accent4 2 4 2 4" xfId="1834"/>
    <cellStyle name="20% - Accent4 2 4 2 5" xfId="2461"/>
    <cellStyle name="20% - Accent4 2 4 3" xfId="110"/>
    <cellStyle name="20% - Accent4 2 4 3 2" xfId="1365"/>
    <cellStyle name="20% - Accent4 2 4 3 3" xfId="1990"/>
    <cellStyle name="20% - Accent4 2 4 3 4" xfId="2617"/>
    <cellStyle name="20% - Accent4 2 4 4" xfId="1053"/>
    <cellStyle name="20% - Accent4 2 4 5" xfId="1678"/>
    <cellStyle name="20% - Accent4 2 4 6" xfId="2305"/>
    <cellStyle name="20% - Accent4 2 5" xfId="111"/>
    <cellStyle name="20% - Accent4 2 5 2" xfId="112"/>
    <cellStyle name="20% - Accent4 2 5 2 2" xfId="113"/>
    <cellStyle name="20% - Accent4 2 5 2 2 2" xfId="1467"/>
    <cellStyle name="20% - Accent4 2 5 2 2 3" xfId="2092"/>
    <cellStyle name="20% - Accent4 2 5 2 2 4" xfId="2719"/>
    <cellStyle name="20% - Accent4 2 5 2 3" xfId="1155"/>
    <cellStyle name="20% - Accent4 2 5 2 4" xfId="1780"/>
    <cellStyle name="20% - Accent4 2 5 2 5" xfId="2407"/>
    <cellStyle name="20% - Accent4 2 5 3" xfId="114"/>
    <cellStyle name="20% - Accent4 2 5 3 2" xfId="1311"/>
    <cellStyle name="20% - Accent4 2 5 3 3" xfId="1936"/>
    <cellStyle name="20% - Accent4 2 5 3 4" xfId="2563"/>
    <cellStyle name="20% - Accent4 2 5 4" xfId="999"/>
    <cellStyle name="20% - Accent4 2 5 5" xfId="1624"/>
    <cellStyle name="20% - Accent4 2 5 6" xfId="2251"/>
    <cellStyle name="20% - Accent4 2 6" xfId="115"/>
    <cellStyle name="20% - Accent4 2 6 2" xfId="116"/>
    <cellStyle name="20% - Accent4 2 6 2 2" xfId="1386"/>
    <cellStyle name="20% - Accent4 2 6 2 3" xfId="2011"/>
    <cellStyle name="20% - Accent4 2 6 2 4" xfId="2638"/>
    <cellStyle name="20% - Accent4 2 6 3" xfId="1074"/>
    <cellStyle name="20% - Accent4 2 6 4" xfId="1699"/>
    <cellStyle name="20% - Accent4 2 6 5" xfId="2326"/>
    <cellStyle name="20% - Accent4 2 7" xfId="117"/>
    <cellStyle name="20% - Accent4 2 7 2" xfId="1230"/>
    <cellStyle name="20% - Accent4 2 7 3" xfId="1855"/>
    <cellStyle name="20% - Accent4 2 7 4" xfId="2482"/>
    <cellStyle name="20% - Accent4 2 8" xfId="930"/>
    <cellStyle name="20% - Accent4 2 9" xfId="1543"/>
    <cellStyle name="20% - Accent4 3" xfId="118"/>
    <cellStyle name="20% - Accent4 3 2" xfId="119"/>
    <cellStyle name="20% - Accent4 3 2 2" xfId="120"/>
    <cellStyle name="20% - Accent4 3 2 2 2" xfId="1466"/>
    <cellStyle name="20% - Accent4 3 2 2 3" xfId="2091"/>
    <cellStyle name="20% - Accent4 3 2 2 4" xfId="2718"/>
    <cellStyle name="20% - Accent4 3 2 3" xfId="1154"/>
    <cellStyle name="20% - Accent4 3 2 4" xfId="1779"/>
    <cellStyle name="20% - Accent4 3 2 5" xfId="2406"/>
    <cellStyle name="20% - Accent4 3 3" xfId="121"/>
    <cellStyle name="20% - Accent4 3 3 2" xfId="1310"/>
    <cellStyle name="20% - Accent4 3 3 3" xfId="1935"/>
    <cellStyle name="20% - Accent4 3 3 4" xfId="2562"/>
    <cellStyle name="20% - Accent4 3 4" xfId="998"/>
    <cellStyle name="20% - Accent4 3 5" xfId="1623"/>
    <cellStyle name="20% - Accent4 3 6" xfId="2250"/>
    <cellStyle name="20% - Accent4 4" xfId="122"/>
    <cellStyle name="20% - Accent4 4 2" xfId="123"/>
    <cellStyle name="20% - Accent4 4 2 2" xfId="124"/>
    <cellStyle name="20% - Accent4 4 2 2 2" xfId="1449"/>
    <cellStyle name="20% - Accent4 4 2 2 3" xfId="2074"/>
    <cellStyle name="20% - Accent4 4 2 2 4" xfId="2701"/>
    <cellStyle name="20% - Accent4 4 2 3" xfId="1137"/>
    <cellStyle name="20% - Accent4 4 2 4" xfId="1762"/>
    <cellStyle name="20% - Accent4 4 2 5" xfId="2389"/>
    <cellStyle name="20% - Accent4 4 3" xfId="125"/>
    <cellStyle name="20% - Accent4 4 3 2" xfId="1293"/>
    <cellStyle name="20% - Accent4 4 3 3" xfId="1918"/>
    <cellStyle name="20% - Accent4 4 3 4" xfId="2545"/>
    <cellStyle name="20% - Accent4 4 4" xfId="981"/>
    <cellStyle name="20% - Accent4 4 5" xfId="1606"/>
    <cellStyle name="20% - Accent4 4 6" xfId="2233"/>
    <cellStyle name="20% - Accent4 5" xfId="126"/>
    <cellStyle name="20% - Accent4 5 2" xfId="127"/>
    <cellStyle name="20% - Accent4 5 2 2" xfId="128"/>
    <cellStyle name="20% - Accent4 5 2 2 2" xfId="1435"/>
    <cellStyle name="20% - Accent4 5 2 2 3" xfId="2060"/>
    <cellStyle name="20% - Accent4 5 2 2 4" xfId="2687"/>
    <cellStyle name="20% - Accent4 5 2 3" xfId="1123"/>
    <cellStyle name="20% - Accent4 5 2 4" xfId="1748"/>
    <cellStyle name="20% - Accent4 5 2 5" xfId="2375"/>
    <cellStyle name="20% - Accent4 5 3" xfId="129"/>
    <cellStyle name="20% - Accent4 5 3 2" xfId="1279"/>
    <cellStyle name="20% - Accent4 5 3 3" xfId="1904"/>
    <cellStyle name="20% - Accent4 5 3 4" xfId="2531"/>
    <cellStyle name="20% - Accent4 5 4" xfId="967"/>
    <cellStyle name="20% - Accent4 5 5" xfId="1592"/>
    <cellStyle name="20% - Accent4 5 6" xfId="2219"/>
    <cellStyle name="20% - Accent4 6" xfId="130"/>
    <cellStyle name="20% - Accent4 6 2" xfId="131"/>
    <cellStyle name="20% - Accent4 6 2 2" xfId="1423"/>
    <cellStyle name="20% - Accent4 6 2 3" xfId="2048"/>
    <cellStyle name="20% - Accent4 6 2 4" xfId="2675"/>
    <cellStyle name="20% - Accent4 6 3" xfId="1111"/>
    <cellStyle name="20% - Accent4 6 4" xfId="1736"/>
    <cellStyle name="20% - Accent4 6 5" xfId="2363"/>
    <cellStyle name="20% - Accent4 7" xfId="132"/>
    <cellStyle name="20% - Accent4 7 2" xfId="1267"/>
    <cellStyle name="20% - Accent4 7 3" xfId="1892"/>
    <cellStyle name="20% - Accent4 7 4" xfId="2519"/>
    <cellStyle name="20% - Accent4 8" xfId="1580"/>
    <cellStyle name="20% - Accent4 9" xfId="2207"/>
    <cellStyle name="20% - Accent5" xfId="918" builtinId="46" customBuiltin="1"/>
    <cellStyle name="20% - Accent5 2" xfId="133"/>
    <cellStyle name="20% - Accent5 2 10" xfId="2171"/>
    <cellStyle name="20% - Accent5 2 2" xfId="134"/>
    <cellStyle name="20% - Accent5 2 3" xfId="135"/>
    <cellStyle name="20% - Accent5 2 3 2" xfId="136"/>
    <cellStyle name="20% - Accent5 2 3 2 2" xfId="137"/>
    <cellStyle name="20% - Accent5 2 3 2 2 2" xfId="1497"/>
    <cellStyle name="20% - Accent5 2 3 2 2 3" xfId="2122"/>
    <cellStyle name="20% - Accent5 2 3 2 2 4" xfId="2749"/>
    <cellStyle name="20% - Accent5 2 3 2 3" xfId="1185"/>
    <cellStyle name="20% - Accent5 2 3 2 4" xfId="1810"/>
    <cellStyle name="20% - Accent5 2 3 2 5" xfId="2437"/>
    <cellStyle name="20% - Accent5 2 3 3" xfId="138"/>
    <cellStyle name="20% - Accent5 2 3 3 2" xfId="1341"/>
    <cellStyle name="20% - Accent5 2 3 3 3" xfId="1966"/>
    <cellStyle name="20% - Accent5 2 3 3 4" xfId="2593"/>
    <cellStyle name="20% - Accent5 2 3 4" xfId="1029"/>
    <cellStyle name="20% - Accent5 2 3 5" xfId="1654"/>
    <cellStyle name="20% - Accent5 2 3 6" xfId="2281"/>
    <cellStyle name="20% - Accent5 2 4" xfId="139"/>
    <cellStyle name="20% - Accent5 2 4 2" xfId="140"/>
    <cellStyle name="20% - Accent5 2 4 2 2" xfId="141"/>
    <cellStyle name="20% - Accent5 2 4 2 2 2" xfId="1522"/>
    <cellStyle name="20% - Accent5 2 4 2 2 3" xfId="2147"/>
    <cellStyle name="20% - Accent5 2 4 2 2 4" xfId="2774"/>
    <cellStyle name="20% - Accent5 2 4 2 3" xfId="1210"/>
    <cellStyle name="20% - Accent5 2 4 2 4" xfId="1835"/>
    <cellStyle name="20% - Accent5 2 4 2 5" xfId="2462"/>
    <cellStyle name="20% - Accent5 2 4 3" xfId="142"/>
    <cellStyle name="20% - Accent5 2 4 3 2" xfId="1366"/>
    <cellStyle name="20% - Accent5 2 4 3 3" xfId="1991"/>
    <cellStyle name="20% - Accent5 2 4 3 4" xfId="2618"/>
    <cellStyle name="20% - Accent5 2 4 4" xfId="1054"/>
    <cellStyle name="20% - Accent5 2 4 5" xfId="1679"/>
    <cellStyle name="20% - Accent5 2 4 6" xfId="2306"/>
    <cellStyle name="20% - Accent5 2 5" xfId="143"/>
    <cellStyle name="20% - Accent5 2 5 2" xfId="144"/>
    <cellStyle name="20% - Accent5 2 5 2 2" xfId="145"/>
    <cellStyle name="20% - Accent5 2 5 2 2 2" xfId="1469"/>
    <cellStyle name="20% - Accent5 2 5 2 2 3" xfId="2094"/>
    <cellStyle name="20% - Accent5 2 5 2 2 4" xfId="2721"/>
    <cellStyle name="20% - Accent5 2 5 2 3" xfId="1157"/>
    <cellStyle name="20% - Accent5 2 5 2 4" xfId="1782"/>
    <cellStyle name="20% - Accent5 2 5 2 5" xfId="2409"/>
    <cellStyle name="20% - Accent5 2 5 3" xfId="146"/>
    <cellStyle name="20% - Accent5 2 5 3 2" xfId="1313"/>
    <cellStyle name="20% - Accent5 2 5 3 3" xfId="1938"/>
    <cellStyle name="20% - Accent5 2 5 3 4" xfId="2565"/>
    <cellStyle name="20% - Accent5 2 5 4" xfId="1001"/>
    <cellStyle name="20% - Accent5 2 5 5" xfId="1626"/>
    <cellStyle name="20% - Accent5 2 5 6" xfId="2253"/>
    <cellStyle name="20% - Accent5 2 6" xfId="147"/>
    <cellStyle name="20% - Accent5 2 6 2" xfId="148"/>
    <cellStyle name="20% - Accent5 2 6 2 2" xfId="1387"/>
    <cellStyle name="20% - Accent5 2 6 2 3" xfId="2012"/>
    <cellStyle name="20% - Accent5 2 6 2 4" xfId="2639"/>
    <cellStyle name="20% - Accent5 2 6 3" xfId="1075"/>
    <cellStyle name="20% - Accent5 2 6 4" xfId="1700"/>
    <cellStyle name="20% - Accent5 2 6 5" xfId="2327"/>
    <cellStyle name="20% - Accent5 2 7" xfId="149"/>
    <cellStyle name="20% - Accent5 2 7 2" xfId="1231"/>
    <cellStyle name="20% - Accent5 2 7 3" xfId="1856"/>
    <cellStyle name="20% - Accent5 2 7 4" xfId="2483"/>
    <cellStyle name="20% - Accent5 2 8" xfId="931"/>
    <cellStyle name="20% - Accent5 2 9" xfId="1544"/>
    <cellStyle name="20% - Accent5 3" xfId="150"/>
    <cellStyle name="20% - Accent5 3 2" xfId="151"/>
    <cellStyle name="20% - Accent5 3 2 2" xfId="152"/>
    <cellStyle name="20% - Accent5 3 2 2 2" xfId="1468"/>
    <cellStyle name="20% - Accent5 3 2 2 3" xfId="2093"/>
    <cellStyle name="20% - Accent5 3 2 2 4" xfId="2720"/>
    <cellStyle name="20% - Accent5 3 2 3" xfId="1156"/>
    <cellStyle name="20% - Accent5 3 2 4" xfId="1781"/>
    <cellStyle name="20% - Accent5 3 2 5" xfId="2408"/>
    <cellStyle name="20% - Accent5 3 3" xfId="153"/>
    <cellStyle name="20% - Accent5 3 3 2" xfId="1312"/>
    <cellStyle name="20% - Accent5 3 3 3" xfId="1937"/>
    <cellStyle name="20% - Accent5 3 3 4" xfId="2564"/>
    <cellStyle name="20% - Accent5 3 4" xfId="1000"/>
    <cellStyle name="20% - Accent5 3 5" xfId="1625"/>
    <cellStyle name="20% - Accent5 3 6" xfId="2252"/>
    <cellStyle name="20% - Accent5 4" xfId="154"/>
    <cellStyle name="20% - Accent5 4 2" xfId="155"/>
    <cellStyle name="20% - Accent5 4 2 2" xfId="156"/>
    <cellStyle name="20% - Accent5 4 2 2 2" xfId="1450"/>
    <cellStyle name="20% - Accent5 4 2 2 3" xfId="2075"/>
    <cellStyle name="20% - Accent5 4 2 2 4" xfId="2702"/>
    <cellStyle name="20% - Accent5 4 2 3" xfId="1138"/>
    <cellStyle name="20% - Accent5 4 2 4" xfId="1763"/>
    <cellStyle name="20% - Accent5 4 2 5" xfId="2390"/>
    <cellStyle name="20% - Accent5 4 3" xfId="157"/>
    <cellStyle name="20% - Accent5 4 3 2" xfId="1294"/>
    <cellStyle name="20% - Accent5 4 3 3" xfId="1919"/>
    <cellStyle name="20% - Accent5 4 3 4" xfId="2546"/>
    <cellStyle name="20% - Accent5 4 4" xfId="982"/>
    <cellStyle name="20% - Accent5 4 5" xfId="1607"/>
    <cellStyle name="20% - Accent5 4 6" xfId="2234"/>
    <cellStyle name="20% - Accent5 5" xfId="158"/>
    <cellStyle name="20% - Accent5 5 2" xfId="159"/>
    <cellStyle name="20% - Accent5 5 2 2" xfId="160"/>
    <cellStyle name="20% - Accent5 5 2 2 2" xfId="1436"/>
    <cellStyle name="20% - Accent5 5 2 2 3" xfId="2061"/>
    <cellStyle name="20% - Accent5 5 2 2 4" xfId="2688"/>
    <cellStyle name="20% - Accent5 5 2 3" xfId="1124"/>
    <cellStyle name="20% - Accent5 5 2 4" xfId="1749"/>
    <cellStyle name="20% - Accent5 5 2 5" xfId="2376"/>
    <cellStyle name="20% - Accent5 5 3" xfId="161"/>
    <cellStyle name="20% - Accent5 5 3 2" xfId="1280"/>
    <cellStyle name="20% - Accent5 5 3 3" xfId="1905"/>
    <cellStyle name="20% - Accent5 5 3 4" xfId="2532"/>
    <cellStyle name="20% - Accent5 5 4" xfId="968"/>
    <cellStyle name="20% - Accent5 5 5" xfId="1593"/>
    <cellStyle name="20% - Accent5 5 6" xfId="2220"/>
    <cellStyle name="20% - Accent5 6" xfId="162"/>
    <cellStyle name="20% - Accent5 6 2" xfId="163"/>
    <cellStyle name="20% - Accent5 6 2 2" xfId="1425"/>
    <cellStyle name="20% - Accent5 6 2 3" xfId="2050"/>
    <cellStyle name="20% - Accent5 6 2 4" xfId="2677"/>
    <cellStyle name="20% - Accent5 6 3" xfId="1113"/>
    <cellStyle name="20% - Accent5 6 4" xfId="1738"/>
    <cellStyle name="20% - Accent5 6 5" xfId="2365"/>
    <cellStyle name="20% - Accent5 7" xfId="164"/>
    <cellStyle name="20% - Accent5 7 2" xfId="1269"/>
    <cellStyle name="20% - Accent5 7 3" xfId="1894"/>
    <cellStyle name="20% - Accent5 7 4" xfId="2521"/>
    <cellStyle name="20% - Accent5 8" xfId="1582"/>
    <cellStyle name="20% - Accent5 9" xfId="2209"/>
    <cellStyle name="20% - Accent6" xfId="922" builtinId="50" customBuiltin="1"/>
    <cellStyle name="20% - Accent6 2" xfId="165"/>
    <cellStyle name="20% - Accent6 2 10" xfId="2172"/>
    <cellStyle name="20% - Accent6 2 2" xfId="166"/>
    <cellStyle name="20% - Accent6 2 3" xfId="167"/>
    <cellStyle name="20% - Accent6 2 3 2" xfId="168"/>
    <cellStyle name="20% - Accent6 2 3 2 2" xfId="169"/>
    <cellStyle name="20% - Accent6 2 3 2 2 2" xfId="1498"/>
    <cellStyle name="20% - Accent6 2 3 2 2 3" xfId="2123"/>
    <cellStyle name="20% - Accent6 2 3 2 2 4" xfId="2750"/>
    <cellStyle name="20% - Accent6 2 3 2 3" xfId="1186"/>
    <cellStyle name="20% - Accent6 2 3 2 4" xfId="1811"/>
    <cellStyle name="20% - Accent6 2 3 2 5" xfId="2438"/>
    <cellStyle name="20% - Accent6 2 3 3" xfId="170"/>
    <cellStyle name="20% - Accent6 2 3 3 2" xfId="1342"/>
    <cellStyle name="20% - Accent6 2 3 3 3" xfId="1967"/>
    <cellStyle name="20% - Accent6 2 3 3 4" xfId="2594"/>
    <cellStyle name="20% - Accent6 2 3 4" xfId="1030"/>
    <cellStyle name="20% - Accent6 2 3 5" xfId="1655"/>
    <cellStyle name="20% - Accent6 2 3 6" xfId="2282"/>
    <cellStyle name="20% - Accent6 2 4" xfId="171"/>
    <cellStyle name="20% - Accent6 2 4 2" xfId="172"/>
    <cellStyle name="20% - Accent6 2 4 2 2" xfId="173"/>
    <cellStyle name="20% - Accent6 2 4 2 2 2" xfId="1523"/>
    <cellStyle name="20% - Accent6 2 4 2 2 3" xfId="2148"/>
    <cellStyle name="20% - Accent6 2 4 2 2 4" xfId="2775"/>
    <cellStyle name="20% - Accent6 2 4 2 3" xfId="1211"/>
    <cellStyle name="20% - Accent6 2 4 2 4" xfId="1836"/>
    <cellStyle name="20% - Accent6 2 4 2 5" xfId="2463"/>
    <cellStyle name="20% - Accent6 2 4 3" xfId="174"/>
    <cellStyle name="20% - Accent6 2 4 3 2" xfId="1367"/>
    <cellStyle name="20% - Accent6 2 4 3 3" xfId="1992"/>
    <cellStyle name="20% - Accent6 2 4 3 4" xfId="2619"/>
    <cellStyle name="20% - Accent6 2 4 4" xfId="1055"/>
    <cellStyle name="20% - Accent6 2 4 5" xfId="1680"/>
    <cellStyle name="20% - Accent6 2 4 6" xfId="2307"/>
    <cellStyle name="20% - Accent6 2 5" xfId="175"/>
    <cellStyle name="20% - Accent6 2 5 2" xfId="176"/>
    <cellStyle name="20% - Accent6 2 5 2 2" xfId="177"/>
    <cellStyle name="20% - Accent6 2 5 2 2 2" xfId="1471"/>
    <cellStyle name="20% - Accent6 2 5 2 2 3" xfId="2096"/>
    <cellStyle name="20% - Accent6 2 5 2 2 4" xfId="2723"/>
    <cellStyle name="20% - Accent6 2 5 2 3" xfId="1159"/>
    <cellStyle name="20% - Accent6 2 5 2 4" xfId="1784"/>
    <cellStyle name="20% - Accent6 2 5 2 5" xfId="2411"/>
    <cellStyle name="20% - Accent6 2 5 3" xfId="178"/>
    <cellStyle name="20% - Accent6 2 5 3 2" xfId="1315"/>
    <cellStyle name="20% - Accent6 2 5 3 3" xfId="1940"/>
    <cellStyle name="20% - Accent6 2 5 3 4" xfId="2567"/>
    <cellStyle name="20% - Accent6 2 5 4" xfId="1003"/>
    <cellStyle name="20% - Accent6 2 5 5" xfId="1628"/>
    <cellStyle name="20% - Accent6 2 5 6" xfId="2255"/>
    <cellStyle name="20% - Accent6 2 6" xfId="179"/>
    <cellStyle name="20% - Accent6 2 6 2" xfId="180"/>
    <cellStyle name="20% - Accent6 2 6 2 2" xfId="1388"/>
    <cellStyle name="20% - Accent6 2 6 2 3" xfId="2013"/>
    <cellStyle name="20% - Accent6 2 6 2 4" xfId="2640"/>
    <cellStyle name="20% - Accent6 2 6 3" xfId="1076"/>
    <cellStyle name="20% - Accent6 2 6 4" xfId="1701"/>
    <cellStyle name="20% - Accent6 2 6 5" xfId="2328"/>
    <cellStyle name="20% - Accent6 2 7" xfId="181"/>
    <cellStyle name="20% - Accent6 2 7 2" xfId="1232"/>
    <cellStyle name="20% - Accent6 2 7 3" xfId="1857"/>
    <cellStyle name="20% - Accent6 2 7 4" xfId="2484"/>
    <cellStyle name="20% - Accent6 2 8" xfId="932"/>
    <cellStyle name="20% - Accent6 2 9" xfId="1545"/>
    <cellStyle name="20% - Accent6 3" xfId="182"/>
    <cellStyle name="20% - Accent6 3 2" xfId="183"/>
    <cellStyle name="20% - Accent6 3 2 2" xfId="184"/>
    <cellStyle name="20% - Accent6 3 2 2 2" xfId="1470"/>
    <cellStyle name="20% - Accent6 3 2 2 3" xfId="2095"/>
    <cellStyle name="20% - Accent6 3 2 2 4" xfId="2722"/>
    <cellStyle name="20% - Accent6 3 2 3" xfId="1158"/>
    <cellStyle name="20% - Accent6 3 2 4" xfId="1783"/>
    <cellStyle name="20% - Accent6 3 2 5" xfId="2410"/>
    <cellStyle name="20% - Accent6 3 3" xfId="185"/>
    <cellStyle name="20% - Accent6 3 3 2" xfId="1314"/>
    <cellStyle name="20% - Accent6 3 3 3" xfId="1939"/>
    <cellStyle name="20% - Accent6 3 3 4" xfId="2566"/>
    <cellStyle name="20% - Accent6 3 4" xfId="1002"/>
    <cellStyle name="20% - Accent6 3 5" xfId="1627"/>
    <cellStyle name="20% - Accent6 3 6" xfId="2254"/>
    <cellStyle name="20% - Accent6 4" xfId="186"/>
    <cellStyle name="20% - Accent6 4 2" xfId="187"/>
    <cellStyle name="20% - Accent6 4 2 2" xfId="188"/>
    <cellStyle name="20% - Accent6 4 2 2 2" xfId="1451"/>
    <cellStyle name="20% - Accent6 4 2 2 3" xfId="2076"/>
    <cellStyle name="20% - Accent6 4 2 2 4" xfId="2703"/>
    <cellStyle name="20% - Accent6 4 2 3" xfId="1139"/>
    <cellStyle name="20% - Accent6 4 2 4" xfId="1764"/>
    <cellStyle name="20% - Accent6 4 2 5" xfId="2391"/>
    <cellStyle name="20% - Accent6 4 3" xfId="189"/>
    <cellStyle name="20% - Accent6 4 3 2" xfId="1295"/>
    <cellStyle name="20% - Accent6 4 3 3" xfId="1920"/>
    <cellStyle name="20% - Accent6 4 3 4" xfId="2547"/>
    <cellStyle name="20% - Accent6 4 4" xfId="983"/>
    <cellStyle name="20% - Accent6 4 5" xfId="1608"/>
    <cellStyle name="20% - Accent6 4 6" xfId="2235"/>
    <cellStyle name="20% - Accent6 5" xfId="190"/>
    <cellStyle name="20% - Accent6 5 2" xfId="191"/>
    <cellStyle name="20% - Accent6 5 2 2" xfId="192"/>
    <cellStyle name="20% - Accent6 5 2 2 2" xfId="1437"/>
    <cellStyle name="20% - Accent6 5 2 2 3" xfId="2062"/>
    <cellStyle name="20% - Accent6 5 2 2 4" xfId="2689"/>
    <cellStyle name="20% - Accent6 5 2 3" xfId="1125"/>
    <cellStyle name="20% - Accent6 5 2 4" xfId="1750"/>
    <cellStyle name="20% - Accent6 5 2 5" xfId="2377"/>
    <cellStyle name="20% - Accent6 5 3" xfId="193"/>
    <cellStyle name="20% - Accent6 5 3 2" xfId="1281"/>
    <cellStyle name="20% - Accent6 5 3 3" xfId="1906"/>
    <cellStyle name="20% - Accent6 5 3 4" xfId="2533"/>
    <cellStyle name="20% - Accent6 5 4" xfId="969"/>
    <cellStyle name="20% - Accent6 5 5" xfId="1594"/>
    <cellStyle name="20% - Accent6 5 6" xfId="2221"/>
    <cellStyle name="20% - Accent6 6" xfId="194"/>
    <cellStyle name="20% - Accent6 6 2" xfId="195"/>
    <cellStyle name="20% - Accent6 6 2 2" xfId="1427"/>
    <cellStyle name="20% - Accent6 6 2 3" xfId="2052"/>
    <cellStyle name="20% - Accent6 6 2 4" xfId="2679"/>
    <cellStyle name="20% - Accent6 6 3" xfId="1115"/>
    <cellStyle name="20% - Accent6 6 4" xfId="1740"/>
    <cellStyle name="20% - Accent6 6 5" xfId="2367"/>
    <cellStyle name="20% - Accent6 7" xfId="196"/>
    <cellStyle name="20% - Accent6 7 2" xfId="1271"/>
    <cellStyle name="20% - Accent6 7 3" xfId="1896"/>
    <cellStyle name="20% - Accent6 7 4" xfId="2523"/>
    <cellStyle name="20% - Accent6 8" xfId="1584"/>
    <cellStyle name="20% - Accent6 9" xfId="2211"/>
    <cellStyle name="40% - Accent1" xfId="903" builtinId="31" customBuiltin="1"/>
    <cellStyle name="40% - Accent1 2" xfId="197"/>
    <cellStyle name="40% - Accent1 2 10" xfId="2173"/>
    <cellStyle name="40% - Accent1 2 2" xfId="198"/>
    <cellStyle name="40% - Accent1 2 3" xfId="199"/>
    <cellStyle name="40% - Accent1 2 3 2" xfId="200"/>
    <cellStyle name="40% - Accent1 2 3 2 2" xfId="201"/>
    <cellStyle name="40% - Accent1 2 3 2 2 2" xfId="1499"/>
    <cellStyle name="40% - Accent1 2 3 2 2 3" xfId="2124"/>
    <cellStyle name="40% - Accent1 2 3 2 2 4" xfId="2751"/>
    <cellStyle name="40% - Accent1 2 3 2 3" xfId="1187"/>
    <cellStyle name="40% - Accent1 2 3 2 4" xfId="1812"/>
    <cellStyle name="40% - Accent1 2 3 2 5" xfId="2439"/>
    <cellStyle name="40% - Accent1 2 3 3" xfId="202"/>
    <cellStyle name="40% - Accent1 2 3 3 2" xfId="1343"/>
    <cellStyle name="40% - Accent1 2 3 3 3" xfId="1968"/>
    <cellStyle name="40% - Accent1 2 3 3 4" xfId="2595"/>
    <cellStyle name="40% - Accent1 2 3 4" xfId="1031"/>
    <cellStyle name="40% - Accent1 2 3 5" xfId="1656"/>
    <cellStyle name="40% - Accent1 2 3 6" xfId="2283"/>
    <cellStyle name="40% - Accent1 2 4" xfId="203"/>
    <cellStyle name="40% - Accent1 2 4 2" xfId="204"/>
    <cellStyle name="40% - Accent1 2 4 2 2" xfId="205"/>
    <cellStyle name="40% - Accent1 2 4 2 2 2" xfId="1524"/>
    <cellStyle name="40% - Accent1 2 4 2 2 3" xfId="2149"/>
    <cellStyle name="40% - Accent1 2 4 2 2 4" xfId="2776"/>
    <cellStyle name="40% - Accent1 2 4 2 3" xfId="1212"/>
    <cellStyle name="40% - Accent1 2 4 2 4" xfId="1837"/>
    <cellStyle name="40% - Accent1 2 4 2 5" xfId="2464"/>
    <cellStyle name="40% - Accent1 2 4 3" xfId="206"/>
    <cellStyle name="40% - Accent1 2 4 3 2" xfId="1368"/>
    <cellStyle name="40% - Accent1 2 4 3 3" xfId="1993"/>
    <cellStyle name="40% - Accent1 2 4 3 4" xfId="2620"/>
    <cellStyle name="40% - Accent1 2 4 4" xfId="1056"/>
    <cellStyle name="40% - Accent1 2 4 5" xfId="1681"/>
    <cellStyle name="40% - Accent1 2 4 6" xfId="2308"/>
    <cellStyle name="40% - Accent1 2 5" xfId="207"/>
    <cellStyle name="40% - Accent1 2 5 2" xfId="208"/>
    <cellStyle name="40% - Accent1 2 5 2 2" xfId="209"/>
    <cellStyle name="40% - Accent1 2 5 2 2 2" xfId="1473"/>
    <cellStyle name="40% - Accent1 2 5 2 2 3" xfId="2098"/>
    <cellStyle name="40% - Accent1 2 5 2 2 4" xfId="2725"/>
    <cellStyle name="40% - Accent1 2 5 2 3" xfId="1161"/>
    <cellStyle name="40% - Accent1 2 5 2 4" xfId="1786"/>
    <cellStyle name="40% - Accent1 2 5 2 5" xfId="2413"/>
    <cellStyle name="40% - Accent1 2 5 3" xfId="210"/>
    <cellStyle name="40% - Accent1 2 5 3 2" xfId="1317"/>
    <cellStyle name="40% - Accent1 2 5 3 3" xfId="1942"/>
    <cellStyle name="40% - Accent1 2 5 3 4" xfId="2569"/>
    <cellStyle name="40% - Accent1 2 5 4" xfId="1005"/>
    <cellStyle name="40% - Accent1 2 5 5" xfId="1630"/>
    <cellStyle name="40% - Accent1 2 5 6" xfId="2257"/>
    <cellStyle name="40% - Accent1 2 6" xfId="211"/>
    <cellStyle name="40% - Accent1 2 6 2" xfId="212"/>
    <cellStyle name="40% - Accent1 2 6 2 2" xfId="1389"/>
    <cellStyle name="40% - Accent1 2 6 2 3" xfId="2014"/>
    <cellStyle name="40% - Accent1 2 6 2 4" xfId="2641"/>
    <cellStyle name="40% - Accent1 2 6 3" xfId="1077"/>
    <cellStyle name="40% - Accent1 2 6 4" xfId="1702"/>
    <cellStyle name="40% - Accent1 2 6 5" xfId="2329"/>
    <cellStyle name="40% - Accent1 2 7" xfId="213"/>
    <cellStyle name="40% - Accent1 2 7 2" xfId="1233"/>
    <cellStyle name="40% - Accent1 2 7 3" xfId="1858"/>
    <cellStyle name="40% - Accent1 2 7 4" xfId="2485"/>
    <cellStyle name="40% - Accent1 2 8" xfId="933"/>
    <cellStyle name="40% - Accent1 2 9" xfId="1546"/>
    <cellStyle name="40% - Accent1 3" xfId="214"/>
    <cellStyle name="40% - Accent1 3 2" xfId="215"/>
    <cellStyle name="40% - Accent1 3 2 2" xfId="216"/>
    <cellStyle name="40% - Accent1 3 2 2 2" xfId="1472"/>
    <cellStyle name="40% - Accent1 3 2 2 3" xfId="2097"/>
    <cellStyle name="40% - Accent1 3 2 2 4" xfId="2724"/>
    <cellStyle name="40% - Accent1 3 2 3" xfId="1160"/>
    <cellStyle name="40% - Accent1 3 2 4" xfId="1785"/>
    <cellStyle name="40% - Accent1 3 2 5" xfId="2412"/>
    <cellStyle name="40% - Accent1 3 3" xfId="217"/>
    <cellStyle name="40% - Accent1 3 3 2" xfId="1316"/>
    <cellStyle name="40% - Accent1 3 3 3" xfId="1941"/>
    <cellStyle name="40% - Accent1 3 3 4" xfId="2568"/>
    <cellStyle name="40% - Accent1 3 4" xfId="1004"/>
    <cellStyle name="40% - Accent1 3 5" xfId="1629"/>
    <cellStyle name="40% - Accent1 3 6" xfId="2256"/>
    <cellStyle name="40% - Accent1 4" xfId="218"/>
    <cellStyle name="40% - Accent1 4 2" xfId="219"/>
    <cellStyle name="40% - Accent1 4 2 2" xfId="220"/>
    <cellStyle name="40% - Accent1 4 2 2 2" xfId="1452"/>
    <cellStyle name="40% - Accent1 4 2 2 3" xfId="2077"/>
    <cellStyle name="40% - Accent1 4 2 2 4" xfId="2704"/>
    <cellStyle name="40% - Accent1 4 2 3" xfId="1140"/>
    <cellStyle name="40% - Accent1 4 2 4" xfId="1765"/>
    <cellStyle name="40% - Accent1 4 2 5" xfId="2392"/>
    <cellStyle name="40% - Accent1 4 3" xfId="221"/>
    <cellStyle name="40% - Accent1 4 3 2" xfId="1296"/>
    <cellStyle name="40% - Accent1 4 3 3" xfId="1921"/>
    <cellStyle name="40% - Accent1 4 3 4" xfId="2548"/>
    <cellStyle name="40% - Accent1 4 4" xfId="984"/>
    <cellStyle name="40% - Accent1 4 5" xfId="1609"/>
    <cellStyle name="40% - Accent1 4 6" xfId="2236"/>
    <cellStyle name="40% - Accent1 5" xfId="222"/>
    <cellStyle name="40% - Accent1 5 2" xfId="223"/>
    <cellStyle name="40% - Accent1 5 2 2" xfId="224"/>
    <cellStyle name="40% - Accent1 5 2 2 2" xfId="1438"/>
    <cellStyle name="40% - Accent1 5 2 2 3" xfId="2063"/>
    <cellStyle name="40% - Accent1 5 2 2 4" xfId="2690"/>
    <cellStyle name="40% - Accent1 5 2 3" xfId="1126"/>
    <cellStyle name="40% - Accent1 5 2 4" xfId="1751"/>
    <cellStyle name="40% - Accent1 5 2 5" xfId="2378"/>
    <cellStyle name="40% - Accent1 5 3" xfId="225"/>
    <cellStyle name="40% - Accent1 5 3 2" xfId="1282"/>
    <cellStyle name="40% - Accent1 5 3 3" xfId="1907"/>
    <cellStyle name="40% - Accent1 5 3 4" xfId="2534"/>
    <cellStyle name="40% - Accent1 5 4" xfId="970"/>
    <cellStyle name="40% - Accent1 5 5" xfId="1595"/>
    <cellStyle name="40% - Accent1 5 6" xfId="2222"/>
    <cellStyle name="40% - Accent1 6" xfId="226"/>
    <cellStyle name="40% - Accent1 6 2" xfId="227"/>
    <cellStyle name="40% - Accent1 6 2 2" xfId="1418"/>
    <cellStyle name="40% - Accent1 6 2 3" xfId="2043"/>
    <cellStyle name="40% - Accent1 6 2 4" xfId="2670"/>
    <cellStyle name="40% - Accent1 6 3" xfId="1106"/>
    <cellStyle name="40% - Accent1 6 4" xfId="1731"/>
    <cellStyle name="40% - Accent1 6 5" xfId="2358"/>
    <cellStyle name="40% - Accent1 7" xfId="228"/>
    <cellStyle name="40% - Accent1 7 2" xfId="1262"/>
    <cellStyle name="40% - Accent1 7 3" xfId="1887"/>
    <cellStyle name="40% - Accent1 7 4" xfId="2514"/>
    <cellStyle name="40% - Accent1 8" xfId="1575"/>
    <cellStyle name="40% - Accent1 9" xfId="2202"/>
    <cellStyle name="40% - Accent2" xfId="907" builtinId="35" customBuiltin="1"/>
    <cellStyle name="40% - Accent2 2" xfId="229"/>
    <cellStyle name="40% - Accent2 2 10" xfId="2174"/>
    <cellStyle name="40% - Accent2 2 2" xfId="230"/>
    <cellStyle name="40% - Accent2 2 3" xfId="231"/>
    <cellStyle name="40% - Accent2 2 3 2" xfId="232"/>
    <cellStyle name="40% - Accent2 2 3 2 2" xfId="233"/>
    <cellStyle name="40% - Accent2 2 3 2 2 2" xfId="1500"/>
    <cellStyle name="40% - Accent2 2 3 2 2 3" xfId="2125"/>
    <cellStyle name="40% - Accent2 2 3 2 2 4" xfId="2752"/>
    <cellStyle name="40% - Accent2 2 3 2 3" xfId="1188"/>
    <cellStyle name="40% - Accent2 2 3 2 4" xfId="1813"/>
    <cellStyle name="40% - Accent2 2 3 2 5" xfId="2440"/>
    <cellStyle name="40% - Accent2 2 3 3" xfId="234"/>
    <cellStyle name="40% - Accent2 2 3 3 2" xfId="1344"/>
    <cellStyle name="40% - Accent2 2 3 3 3" xfId="1969"/>
    <cellStyle name="40% - Accent2 2 3 3 4" xfId="2596"/>
    <cellStyle name="40% - Accent2 2 3 4" xfId="1032"/>
    <cellStyle name="40% - Accent2 2 3 5" xfId="1657"/>
    <cellStyle name="40% - Accent2 2 3 6" xfId="2284"/>
    <cellStyle name="40% - Accent2 2 4" xfId="235"/>
    <cellStyle name="40% - Accent2 2 4 2" xfId="236"/>
    <cellStyle name="40% - Accent2 2 4 2 2" xfId="237"/>
    <cellStyle name="40% - Accent2 2 4 2 2 2" xfId="1525"/>
    <cellStyle name="40% - Accent2 2 4 2 2 3" xfId="2150"/>
    <cellStyle name="40% - Accent2 2 4 2 2 4" xfId="2777"/>
    <cellStyle name="40% - Accent2 2 4 2 3" xfId="1213"/>
    <cellStyle name="40% - Accent2 2 4 2 4" xfId="1838"/>
    <cellStyle name="40% - Accent2 2 4 2 5" xfId="2465"/>
    <cellStyle name="40% - Accent2 2 4 3" xfId="238"/>
    <cellStyle name="40% - Accent2 2 4 3 2" xfId="1369"/>
    <cellStyle name="40% - Accent2 2 4 3 3" xfId="1994"/>
    <cellStyle name="40% - Accent2 2 4 3 4" xfId="2621"/>
    <cellStyle name="40% - Accent2 2 4 4" xfId="1057"/>
    <cellStyle name="40% - Accent2 2 4 5" xfId="1682"/>
    <cellStyle name="40% - Accent2 2 4 6" xfId="2309"/>
    <cellStyle name="40% - Accent2 2 5" xfId="239"/>
    <cellStyle name="40% - Accent2 2 5 2" xfId="240"/>
    <cellStyle name="40% - Accent2 2 5 2 2" xfId="241"/>
    <cellStyle name="40% - Accent2 2 5 2 2 2" xfId="1475"/>
    <cellStyle name="40% - Accent2 2 5 2 2 3" xfId="2100"/>
    <cellStyle name="40% - Accent2 2 5 2 2 4" xfId="2727"/>
    <cellStyle name="40% - Accent2 2 5 2 3" xfId="1163"/>
    <cellStyle name="40% - Accent2 2 5 2 4" xfId="1788"/>
    <cellStyle name="40% - Accent2 2 5 2 5" xfId="2415"/>
    <cellStyle name="40% - Accent2 2 5 3" xfId="242"/>
    <cellStyle name="40% - Accent2 2 5 3 2" xfId="1319"/>
    <cellStyle name="40% - Accent2 2 5 3 3" xfId="1944"/>
    <cellStyle name="40% - Accent2 2 5 3 4" xfId="2571"/>
    <cellStyle name="40% - Accent2 2 5 4" xfId="1007"/>
    <cellStyle name="40% - Accent2 2 5 5" xfId="1632"/>
    <cellStyle name="40% - Accent2 2 5 6" xfId="2259"/>
    <cellStyle name="40% - Accent2 2 6" xfId="243"/>
    <cellStyle name="40% - Accent2 2 6 2" xfId="244"/>
    <cellStyle name="40% - Accent2 2 6 2 2" xfId="1390"/>
    <cellStyle name="40% - Accent2 2 6 2 3" xfId="2015"/>
    <cellStyle name="40% - Accent2 2 6 2 4" xfId="2642"/>
    <cellStyle name="40% - Accent2 2 6 3" xfId="1078"/>
    <cellStyle name="40% - Accent2 2 6 4" xfId="1703"/>
    <cellStyle name="40% - Accent2 2 6 5" xfId="2330"/>
    <cellStyle name="40% - Accent2 2 7" xfId="245"/>
    <cellStyle name="40% - Accent2 2 7 2" xfId="1234"/>
    <cellStyle name="40% - Accent2 2 7 3" xfId="1859"/>
    <cellStyle name="40% - Accent2 2 7 4" xfId="2486"/>
    <cellStyle name="40% - Accent2 2 8" xfId="934"/>
    <cellStyle name="40% - Accent2 2 9" xfId="1547"/>
    <cellStyle name="40% - Accent2 3" xfId="246"/>
    <cellStyle name="40% - Accent2 3 2" xfId="247"/>
    <cellStyle name="40% - Accent2 3 2 2" xfId="248"/>
    <cellStyle name="40% - Accent2 3 2 2 2" xfId="1474"/>
    <cellStyle name="40% - Accent2 3 2 2 3" xfId="2099"/>
    <cellStyle name="40% - Accent2 3 2 2 4" xfId="2726"/>
    <cellStyle name="40% - Accent2 3 2 3" xfId="1162"/>
    <cellStyle name="40% - Accent2 3 2 4" xfId="1787"/>
    <cellStyle name="40% - Accent2 3 2 5" xfId="2414"/>
    <cellStyle name="40% - Accent2 3 3" xfId="249"/>
    <cellStyle name="40% - Accent2 3 3 2" xfId="1318"/>
    <cellStyle name="40% - Accent2 3 3 3" xfId="1943"/>
    <cellStyle name="40% - Accent2 3 3 4" xfId="2570"/>
    <cellStyle name="40% - Accent2 3 4" xfId="1006"/>
    <cellStyle name="40% - Accent2 3 5" xfId="1631"/>
    <cellStyle name="40% - Accent2 3 6" xfId="2258"/>
    <cellStyle name="40% - Accent2 4" xfId="250"/>
    <cellStyle name="40% - Accent2 4 2" xfId="251"/>
    <cellStyle name="40% - Accent2 4 2 2" xfId="252"/>
    <cellStyle name="40% - Accent2 4 2 2 2" xfId="1453"/>
    <cellStyle name="40% - Accent2 4 2 2 3" xfId="2078"/>
    <cellStyle name="40% - Accent2 4 2 2 4" xfId="2705"/>
    <cellStyle name="40% - Accent2 4 2 3" xfId="1141"/>
    <cellStyle name="40% - Accent2 4 2 4" xfId="1766"/>
    <cellStyle name="40% - Accent2 4 2 5" xfId="2393"/>
    <cellStyle name="40% - Accent2 4 3" xfId="253"/>
    <cellStyle name="40% - Accent2 4 3 2" xfId="1297"/>
    <cellStyle name="40% - Accent2 4 3 3" xfId="1922"/>
    <cellStyle name="40% - Accent2 4 3 4" xfId="2549"/>
    <cellStyle name="40% - Accent2 4 4" xfId="985"/>
    <cellStyle name="40% - Accent2 4 5" xfId="1610"/>
    <cellStyle name="40% - Accent2 4 6" xfId="2237"/>
    <cellStyle name="40% - Accent2 5" xfId="254"/>
    <cellStyle name="40% - Accent2 5 2" xfId="255"/>
    <cellStyle name="40% - Accent2 5 2 2" xfId="256"/>
    <cellStyle name="40% - Accent2 5 2 2 2" xfId="1439"/>
    <cellStyle name="40% - Accent2 5 2 2 3" xfId="2064"/>
    <cellStyle name="40% - Accent2 5 2 2 4" xfId="2691"/>
    <cellStyle name="40% - Accent2 5 2 3" xfId="1127"/>
    <cellStyle name="40% - Accent2 5 2 4" xfId="1752"/>
    <cellStyle name="40% - Accent2 5 2 5" xfId="2379"/>
    <cellStyle name="40% - Accent2 5 3" xfId="257"/>
    <cellStyle name="40% - Accent2 5 3 2" xfId="1283"/>
    <cellStyle name="40% - Accent2 5 3 3" xfId="1908"/>
    <cellStyle name="40% - Accent2 5 3 4" xfId="2535"/>
    <cellStyle name="40% - Accent2 5 4" xfId="971"/>
    <cellStyle name="40% - Accent2 5 5" xfId="1596"/>
    <cellStyle name="40% - Accent2 5 6" xfId="2223"/>
    <cellStyle name="40% - Accent2 6" xfId="258"/>
    <cellStyle name="40% - Accent2 6 2" xfId="259"/>
    <cellStyle name="40% - Accent2 6 2 2" xfId="1420"/>
    <cellStyle name="40% - Accent2 6 2 3" xfId="2045"/>
    <cellStyle name="40% - Accent2 6 2 4" xfId="2672"/>
    <cellStyle name="40% - Accent2 6 3" xfId="1108"/>
    <cellStyle name="40% - Accent2 6 4" xfId="1733"/>
    <cellStyle name="40% - Accent2 6 5" xfId="2360"/>
    <cellStyle name="40% - Accent2 7" xfId="260"/>
    <cellStyle name="40% - Accent2 7 2" xfId="1264"/>
    <cellStyle name="40% - Accent2 7 3" xfId="1889"/>
    <cellStyle name="40% - Accent2 7 4" xfId="2516"/>
    <cellStyle name="40% - Accent2 8" xfId="1577"/>
    <cellStyle name="40% - Accent2 9" xfId="2204"/>
    <cellStyle name="40% - Accent3" xfId="911" builtinId="39" customBuiltin="1"/>
    <cellStyle name="40% - Accent3 2" xfId="261"/>
    <cellStyle name="40% - Accent3 2 10" xfId="2175"/>
    <cellStyle name="40% - Accent3 2 2" xfId="262"/>
    <cellStyle name="40% - Accent3 2 3" xfId="263"/>
    <cellStyle name="40% - Accent3 2 3 2" xfId="264"/>
    <cellStyle name="40% - Accent3 2 3 2 2" xfId="265"/>
    <cellStyle name="40% - Accent3 2 3 2 2 2" xfId="1501"/>
    <cellStyle name="40% - Accent3 2 3 2 2 3" xfId="2126"/>
    <cellStyle name="40% - Accent3 2 3 2 2 4" xfId="2753"/>
    <cellStyle name="40% - Accent3 2 3 2 3" xfId="1189"/>
    <cellStyle name="40% - Accent3 2 3 2 4" xfId="1814"/>
    <cellStyle name="40% - Accent3 2 3 2 5" xfId="2441"/>
    <cellStyle name="40% - Accent3 2 3 3" xfId="266"/>
    <cellStyle name="40% - Accent3 2 3 3 2" xfId="1345"/>
    <cellStyle name="40% - Accent3 2 3 3 3" xfId="1970"/>
    <cellStyle name="40% - Accent3 2 3 3 4" xfId="2597"/>
    <cellStyle name="40% - Accent3 2 3 4" xfId="1033"/>
    <cellStyle name="40% - Accent3 2 3 5" xfId="1658"/>
    <cellStyle name="40% - Accent3 2 3 6" xfId="2285"/>
    <cellStyle name="40% - Accent3 2 4" xfId="267"/>
    <cellStyle name="40% - Accent3 2 4 2" xfId="268"/>
    <cellStyle name="40% - Accent3 2 4 2 2" xfId="269"/>
    <cellStyle name="40% - Accent3 2 4 2 2 2" xfId="1526"/>
    <cellStyle name="40% - Accent3 2 4 2 2 3" xfId="2151"/>
    <cellStyle name="40% - Accent3 2 4 2 2 4" xfId="2778"/>
    <cellStyle name="40% - Accent3 2 4 2 3" xfId="1214"/>
    <cellStyle name="40% - Accent3 2 4 2 4" xfId="1839"/>
    <cellStyle name="40% - Accent3 2 4 2 5" xfId="2466"/>
    <cellStyle name="40% - Accent3 2 4 3" xfId="270"/>
    <cellStyle name="40% - Accent3 2 4 3 2" xfId="1370"/>
    <cellStyle name="40% - Accent3 2 4 3 3" xfId="1995"/>
    <cellStyle name="40% - Accent3 2 4 3 4" xfId="2622"/>
    <cellStyle name="40% - Accent3 2 4 4" xfId="1058"/>
    <cellStyle name="40% - Accent3 2 4 5" xfId="1683"/>
    <cellStyle name="40% - Accent3 2 4 6" xfId="2310"/>
    <cellStyle name="40% - Accent3 2 5" xfId="271"/>
    <cellStyle name="40% - Accent3 2 5 2" xfId="272"/>
    <cellStyle name="40% - Accent3 2 5 2 2" xfId="273"/>
    <cellStyle name="40% - Accent3 2 5 2 2 2" xfId="1477"/>
    <cellStyle name="40% - Accent3 2 5 2 2 3" xfId="2102"/>
    <cellStyle name="40% - Accent3 2 5 2 2 4" xfId="2729"/>
    <cellStyle name="40% - Accent3 2 5 2 3" xfId="1165"/>
    <cellStyle name="40% - Accent3 2 5 2 4" xfId="1790"/>
    <cellStyle name="40% - Accent3 2 5 2 5" xfId="2417"/>
    <cellStyle name="40% - Accent3 2 5 3" xfId="274"/>
    <cellStyle name="40% - Accent3 2 5 3 2" xfId="1321"/>
    <cellStyle name="40% - Accent3 2 5 3 3" xfId="1946"/>
    <cellStyle name="40% - Accent3 2 5 3 4" xfId="2573"/>
    <cellStyle name="40% - Accent3 2 5 4" xfId="1009"/>
    <cellStyle name="40% - Accent3 2 5 5" xfId="1634"/>
    <cellStyle name="40% - Accent3 2 5 6" xfId="2261"/>
    <cellStyle name="40% - Accent3 2 6" xfId="275"/>
    <cellStyle name="40% - Accent3 2 6 2" xfId="276"/>
    <cellStyle name="40% - Accent3 2 6 2 2" xfId="1391"/>
    <cellStyle name="40% - Accent3 2 6 2 3" xfId="2016"/>
    <cellStyle name="40% - Accent3 2 6 2 4" xfId="2643"/>
    <cellStyle name="40% - Accent3 2 6 3" xfId="1079"/>
    <cellStyle name="40% - Accent3 2 6 4" xfId="1704"/>
    <cellStyle name="40% - Accent3 2 6 5" xfId="2331"/>
    <cellStyle name="40% - Accent3 2 7" xfId="277"/>
    <cellStyle name="40% - Accent3 2 7 2" xfId="1235"/>
    <cellStyle name="40% - Accent3 2 7 3" xfId="1860"/>
    <cellStyle name="40% - Accent3 2 7 4" xfId="2487"/>
    <cellStyle name="40% - Accent3 2 8" xfId="935"/>
    <cellStyle name="40% - Accent3 2 9" xfId="1548"/>
    <cellStyle name="40% - Accent3 3" xfId="278"/>
    <cellStyle name="40% - Accent3 3 2" xfId="279"/>
    <cellStyle name="40% - Accent3 3 2 2" xfId="280"/>
    <cellStyle name="40% - Accent3 3 2 2 2" xfId="1476"/>
    <cellStyle name="40% - Accent3 3 2 2 3" xfId="2101"/>
    <cellStyle name="40% - Accent3 3 2 2 4" xfId="2728"/>
    <cellStyle name="40% - Accent3 3 2 3" xfId="1164"/>
    <cellStyle name="40% - Accent3 3 2 4" xfId="1789"/>
    <cellStyle name="40% - Accent3 3 2 5" xfId="2416"/>
    <cellStyle name="40% - Accent3 3 3" xfId="281"/>
    <cellStyle name="40% - Accent3 3 3 2" xfId="1320"/>
    <cellStyle name="40% - Accent3 3 3 3" xfId="1945"/>
    <cellStyle name="40% - Accent3 3 3 4" xfId="2572"/>
    <cellStyle name="40% - Accent3 3 4" xfId="1008"/>
    <cellStyle name="40% - Accent3 3 5" xfId="1633"/>
    <cellStyle name="40% - Accent3 3 6" xfId="2260"/>
    <cellStyle name="40% - Accent3 4" xfId="282"/>
    <cellStyle name="40% - Accent3 4 2" xfId="283"/>
    <cellStyle name="40% - Accent3 4 2 2" xfId="284"/>
    <cellStyle name="40% - Accent3 4 2 2 2" xfId="1454"/>
    <cellStyle name="40% - Accent3 4 2 2 3" xfId="2079"/>
    <cellStyle name="40% - Accent3 4 2 2 4" xfId="2706"/>
    <cellStyle name="40% - Accent3 4 2 3" xfId="1142"/>
    <cellStyle name="40% - Accent3 4 2 4" xfId="1767"/>
    <cellStyle name="40% - Accent3 4 2 5" xfId="2394"/>
    <cellStyle name="40% - Accent3 4 3" xfId="285"/>
    <cellStyle name="40% - Accent3 4 3 2" xfId="1298"/>
    <cellStyle name="40% - Accent3 4 3 3" xfId="1923"/>
    <cellStyle name="40% - Accent3 4 3 4" xfId="2550"/>
    <cellStyle name="40% - Accent3 4 4" xfId="986"/>
    <cellStyle name="40% - Accent3 4 5" xfId="1611"/>
    <cellStyle name="40% - Accent3 4 6" xfId="2238"/>
    <cellStyle name="40% - Accent3 5" xfId="286"/>
    <cellStyle name="40% - Accent3 5 2" xfId="287"/>
    <cellStyle name="40% - Accent3 5 2 2" xfId="288"/>
    <cellStyle name="40% - Accent3 5 2 2 2" xfId="1440"/>
    <cellStyle name="40% - Accent3 5 2 2 3" xfId="2065"/>
    <cellStyle name="40% - Accent3 5 2 2 4" xfId="2692"/>
    <cellStyle name="40% - Accent3 5 2 3" xfId="1128"/>
    <cellStyle name="40% - Accent3 5 2 4" xfId="1753"/>
    <cellStyle name="40% - Accent3 5 2 5" xfId="2380"/>
    <cellStyle name="40% - Accent3 5 3" xfId="289"/>
    <cellStyle name="40% - Accent3 5 3 2" xfId="1284"/>
    <cellStyle name="40% - Accent3 5 3 3" xfId="1909"/>
    <cellStyle name="40% - Accent3 5 3 4" xfId="2536"/>
    <cellStyle name="40% - Accent3 5 4" xfId="972"/>
    <cellStyle name="40% - Accent3 5 5" xfId="1597"/>
    <cellStyle name="40% - Accent3 5 6" xfId="2224"/>
    <cellStyle name="40% - Accent3 6" xfId="290"/>
    <cellStyle name="40% - Accent3 6 2" xfId="291"/>
    <cellStyle name="40% - Accent3 6 2 2" xfId="1422"/>
    <cellStyle name="40% - Accent3 6 2 3" xfId="2047"/>
    <cellStyle name="40% - Accent3 6 2 4" xfId="2674"/>
    <cellStyle name="40% - Accent3 6 3" xfId="1110"/>
    <cellStyle name="40% - Accent3 6 4" xfId="1735"/>
    <cellStyle name="40% - Accent3 6 5" xfId="2362"/>
    <cellStyle name="40% - Accent3 7" xfId="292"/>
    <cellStyle name="40% - Accent3 7 2" xfId="1266"/>
    <cellStyle name="40% - Accent3 7 3" xfId="1891"/>
    <cellStyle name="40% - Accent3 7 4" xfId="2518"/>
    <cellStyle name="40% - Accent3 8" xfId="1579"/>
    <cellStyle name="40% - Accent3 9" xfId="2206"/>
    <cellStyle name="40% - Accent4" xfId="915" builtinId="43" customBuiltin="1"/>
    <cellStyle name="40% - Accent4 2" xfId="293"/>
    <cellStyle name="40% - Accent4 2 10" xfId="2176"/>
    <cellStyle name="40% - Accent4 2 2" xfId="294"/>
    <cellStyle name="40% - Accent4 2 3" xfId="295"/>
    <cellStyle name="40% - Accent4 2 3 2" xfId="296"/>
    <cellStyle name="40% - Accent4 2 3 2 2" xfId="297"/>
    <cellStyle name="40% - Accent4 2 3 2 2 2" xfId="1502"/>
    <cellStyle name="40% - Accent4 2 3 2 2 3" xfId="2127"/>
    <cellStyle name="40% - Accent4 2 3 2 2 4" xfId="2754"/>
    <cellStyle name="40% - Accent4 2 3 2 3" xfId="1190"/>
    <cellStyle name="40% - Accent4 2 3 2 4" xfId="1815"/>
    <cellStyle name="40% - Accent4 2 3 2 5" xfId="2442"/>
    <cellStyle name="40% - Accent4 2 3 3" xfId="298"/>
    <cellStyle name="40% - Accent4 2 3 3 2" xfId="1346"/>
    <cellStyle name="40% - Accent4 2 3 3 3" xfId="1971"/>
    <cellStyle name="40% - Accent4 2 3 3 4" xfId="2598"/>
    <cellStyle name="40% - Accent4 2 3 4" xfId="1034"/>
    <cellStyle name="40% - Accent4 2 3 5" xfId="1659"/>
    <cellStyle name="40% - Accent4 2 3 6" xfId="2286"/>
    <cellStyle name="40% - Accent4 2 4" xfId="299"/>
    <cellStyle name="40% - Accent4 2 4 2" xfId="300"/>
    <cellStyle name="40% - Accent4 2 4 2 2" xfId="301"/>
    <cellStyle name="40% - Accent4 2 4 2 2 2" xfId="1527"/>
    <cellStyle name="40% - Accent4 2 4 2 2 3" xfId="2152"/>
    <cellStyle name="40% - Accent4 2 4 2 2 4" xfId="2779"/>
    <cellStyle name="40% - Accent4 2 4 2 3" xfId="1215"/>
    <cellStyle name="40% - Accent4 2 4 2 4" xfId="1840"/>
    <cellStyle name="40% - Accent4 2 4 2 5" xfId="2467"/>
    <cellStyle name="40% - Accent4 2 4 3" xfId="302"/>
    <cellStyle name="40% - Accent4 2 4 3 2" xfId="1371"/>
    <cellStyle name="40% - Accent4 2 4 3 3" xfId="1996"/>
    <cellStyle name="40% - Accent4 2 4 3 4" xfId="2623"/>
    <cellStyle name="40% - Accent4 2 4 4" xfId="1059"/>
    <cellStyle name="40% - Accent4 2 4 5" xfId="1684"/>
    <cellStyle name="40% - Accent4 2 4 6" xfId="2311"/>
    <cellStyle name="40% - Accent4 2 5" xfId="303"/>
    <cellStyle name="40% - Accent4 2 5 2" xfId="304"/>
    <cellStyle name="40% - Accent4 2 5 2 2" xfId="305"/>
    <cellStyle name="40% - Accent4 2 5 2 2 2" xfId="1479"/>
    <cellStyle name="40% - Accent4 2 5 2 2 3" xfId="2104"/>
    <cellStyle name="40% - Accent4 2 5 2 2 4" xfId="2731"/>
    <cellStyle name="40% - Accent4 2 5 2 3" xfId="1167"/>
    <cellStyle name="40% - Accent4 2 5 2 4" xfId="1792"/>
    <cellStyle name="40% - Accent4 2 5 2 5" xfId="2419"/>
    <cellStyle name="40% - Accent4 2 5 3" xfId="306"/>
    <cellStyle name="40% - Accent4 2 5 3 2" xfId="1323"/>
    <cellStyle name="40% - Accent4 2 5 3 3" xfId="1948"/>
    <cellStyle name="40% - Accent4 2 5 3 4" xfId="2575"/>
    <cellStyle name="40% - Accent4 2 5 4" xfId="1011"/>
    <cellStyle name="40% - Accent4 2 5 5" xfId="1636"/>
    <cellStyle name="40% - Accent4 2 5 6" xfId="2263"/>
    <cellStyle name="40% - Accent4 2 6" xfId="307"/>
    <cellStyle name="40% - Accent4 2 6 2" xfId="308"/>
    <cellStyle name="40% - Accent4 2 6 2 2" xfId="1392"/>
    <cellStyle name="40% - Accent4 2 6 2 3" xfId="2017"/>
    <cellStyle name="40% - Accent4 2 6 2 4" xfId="2644"/>
    <cellStyle name="40% - Accent4 2 6 3" xfId="1080"/>
    <cellStyle name="40% - Accent4 2 6 4" xfId="1705"/>
    <cellStyle name="40% - Accent4 2 6 5" xfId="2332"/>
    <cellStyle name="40% - Accent4 2 7" xfId="309"/>
    <cellStyle name="40% - Accent4 2 7 2" xfId="1236"/>
    <cellStyle name="40% - Accent4 2 7 3" xfId="1861"/>
    <cellStyle name="40% - Accent4 2 7 4" xfId="2488"/>
    <cellStyle name="40% - Accent4 2 8" xfId="936"/>
    <cellStyle name="40% - Accent4 2 9" xfId="1549"/>
    <cellStyle name="40% - Accent4 3" xfId="310"/>
    <cellStyle name="40% - Accent4 3 2" xfId="311"/>
    <cellStyle name="40% - Accent4 3 2 2" xfId="312"/>
    <cellStyle name="40% - Accent4 3 2 2 2" xfId="1478"/>
    <cellStyle name="40% - Accent4 3 2 2 3" xfId="2103"/>
    <cellStyle name="40% - Accent4 3 2 2 4" xfId="2730"/>
    <cellStyle name="40% - Accent4 3 2 3" xfId="1166"/>
    <cellStyle name="40% - Accent4 3 2 4" xfId="1791"/>
    <cellStyle name="40% - Accent4 3 2 5" xfId="2418"/>
    <cellStyle name="40% - Accent4 3 3" xfId="313"/>
    <cellStyle name="40% - Accent4 3 3 2" xfId="1322"/>
    <cellStyle name="40% - Accent4 3 3 3" xfId="1947"/>
    <cellStyle name="40% - Accent4 3 3 4" xfId="2574"/>
    <cellStyle name="40% - Accent4 3 4" xfId="1010"/>
    <cellStyle name="40% - Accent4 3 5" xfId="1635"/>
    <cellStyle name="40% - Accent4 3 6" xfId="2262"/>
    <cellStyle name="40% - Accent4 4" xfId="314"/>
    <cellStyle name="40% - Accent4 4 2" xfId="315"/>
    <cellStyle name="40% - Accent4 4 2 2" xfId="316"/>
    <cellStyle name="40% - Accent4 4 2 2 2" xfId="1455"/>
    <cellStyle name="40% - Accent4 4 2 2 3" xfId="2080"/>
    <cellStyle name="40% - Accent4 4 2 2 4" xfId="2707"/>
    <cellStyle name="40% - Accent4 4 2 3" xfId="1143"/>
    <cellStyle name="40% - Accent4 4 2 4" xfId="1768"/>
    <cellStyle name="40% - Accent4 4 2 5" xfId="2395"/>
    <cellStyle name="40% - Accent4 4 3" xfId="317"/>
    <cellStyle name="40% - Accent4 4 3 2" xfId="1299"/>
    <cellStyle name="40% - Accent4 4 3 3" xfId="1924"/>
    <cellStyle name="40% - Accent4 4 3 4" xfId="2551"/>
    <cellStyle name="40% - Accent4 4 4" xfId="987"/>
    <cellStyle name="40% - Accent4 4 5" xfId="1612"/>
    <cellStyle name="40% - Accent4 4 6" xfId="2239"/>
    <cellStyle name="40% - Accent4 5" xfId="318"/>
    <cellStyle name="40% - Accent4 5 2" xfId="319"/>
    <cellStyle name="40% - Accent4 5 2 2" xfId="320"/>
    <cellStyle name="40% - Accent4 5 2 2 2" xfId="1441"/>
    <cellStyle name="40% - Accent4 5 2 2 3" xfId="2066"/>
    <cellStyle name="40% - Accent4 5 2 2 4" xfId="2693"/>
    <cellStyle name="40% - Accent4 5 2 3" xfId="1129"/>
    <cellStyle name="40% - Accent4 5 2 4" xfId="1754"/>
    <cellStyle name="40% - Accent4 5 2 5" xfId="2381"/>
    <cellStyle name="40% - Accent4 5 3" xfId="321"/>
    <cellStyle name="40% - Accent4 5 3 2" xfId="1285"/>
    <cellStyle name="40% - Accent4 5 3 3" xfId="1910"/>
    <cellStyle name="40% - Accent4 5 3 4" xfId="2537"/>
    <cellStyle name="40% - Accent4 5 4" xfId="973"/>
    <cellStyle name="40% - Accent4 5 5" xfId="1598"/>
    <cellStyle name="40% - Accent4 5 6" xfId="2225"/>
    <cellStyle name="40% - Accent4 6" xfId="322"/>
    <cellStyle name="40% - Accent4 6 2" xfId="323"/>
    <cellStyle name="40% - Accent4 6 2 2" xfId="1424"/>
    <cellStyle name="40% - Accent4 6 2 3" xfId="2049"/>
    <cellStyle name="40% - Accent4 6 2 4" xfId="2676"/>
    <cellStyle name="40% - Accent4 6 3" xfId="1112"/>
    <cellStyle name="40% - Accent4 6 4" xfId="1737"/>
    <cellStyle name="40% - Accent4 6 5" xfId="2364"/>
    <cellStyle name="40% - Accent4 7" xfId="324"/>
    <cellStyle name="40% - Accent4 7 2" xfId="1268"/>
    <cellStyle name="40% - Accent4 7 3" xfId="1893"/>
    <cellStyle name="40% - Accent4 7 4" xfId="2520"/>
    <cellStyle name="40% - Accent4 8" xfId="1581"/>
    <cellStyle name="40% - Accent4 9" xfId="2208"/>
    <cellStyle name="40% - Accent5" xfId="919" builtinId="47" customBuiltin="1"/>
    <cellStyle name="40% - Accent5 2" xfId="325"/>
    <cellStyle name="40% - Accent5 2 10" xfId="2177"/>
    <cellStyle name="40% - Accent5 2 2" xfId="326"/>
    <cellStyle name="40% - Accent5 2 3" xfId="327"/>
    <cellStyle name="40% - Accent5 2 3 2" xfId="328"/>
    <cellStyle name="40% - Accent5 2 3 2 2" xfId="329"/>
    <cellStyle name="40% - Accent5 2 3 2 2 2" xfId="1503"/>
    <cellStyle name="40% - Accent5 2 3 2 2 3" xfId="2128"/>
    <cellStyle name="40% - Accent5 2 3 2 2 4" xfId="2755"/>
    <cellStyle name="40% - Accent5 2 3 2 3" xfId="1191"/>
    <cellStyle name="40% - Accent5 2 3 2 4" xfId="1816"/>
    <cellStyle name="40% - Accent5 2 3 2 5" xfId="2443"/>
    <cellStyle name="40% - Accent5 2 3 3" xfId="330"/>
    <cellStyle name="40% - Accent5 2 3 3 2" xfId="1347"/>
    <cellStyle name="40% - Accent5 2 3 3 3" xfId="1972"/>
    <cellStyle name="40% - Accent5 2 3 3 4" xfId="2599"/>
    <cellStyle name="40% - Accent5 2 3 4" xfId="1035"/>
    <cellStyle name="40% - Accent5 2 3 5" xfId="1660"/>
    <cellStyle name="40% - Accent5 2 3 6" xfId="2287"/>
    <cellStyle name="40% - Accent5 2 4" xfId="331"/>
    <cellStyle name="40% - Accent5 2 4 2" xfId="332"/>
    <cellStyle name="40% - Accent5 2 4 2 2" xfId="333"/>
    <cellStyle name="40% - Accent5 2 4 2 2 2" xfId="1528"/>
    <cellStyle name="40% - Accent5 2 4 2 2 3" xfId="2153"/>
    <cellStyle name="40% - Accent5 2 4 2 2 4" xfId="2780"/>
    <cellStyle name="40% - Accent5 2 4 2 3" xfId="1216"/>
    <cellStyle name="40% - Accent5 2 4 2 4" xfId="1841"/>
    <cellStyle name="40% - Accent5 2 4 2 5" xfId="2468"/>
    <cellStyle name="40% - Accent5 2 4 3" xfId="334"/>
    <cellStyle name="40% - Accent5 2 4 3 2" xfId="1372"/>
    <cellStyle name="40% - Accent5 2 4 3 3" xfId="1997"/>
    <cellStyle name="40% - Accent5 2 4 3 4" xfId="2624"/>
    <cellStyle name="40% - Accent5 2 4 4" xfId="1060"/>
    <cellStyle name="40% - Accent5 2 4 5" xfId="1685"/>
    <cellStyle name="40% - Accent5 2 4 6" xfId="2312"/>
    <cellStyle name="40% - Accent5 2 5" xfId="335"/>
    <cellStyle name="40% - Accent5 2 5 2" xfId="336"/>
    <cellStyle name="40% - Accent5 2 5 2 2" xfId="337"/>
    <cellStyle name="40% - Accent5 2 5 2 2 2" xfId="1481"/>
    <cellStyle name="40% - Accent5 2 5 2 2 3" xfId="2106"/>
    <cellStyle name="40% - Accent5 2 5 2 2 4" xfId="2733"/>
    <cellStyle name="40% - Accent5 2 5 2 3" xfId="1169"/>
    <cellStyle name="40% - Accent5 2 5 2 4" xfId="1794"/>
    <cellStyle name="40% - Accent5 2 5 2 5" xfId="2421"/>
    <cellStyle name="40% - Accent5 2 5 3" xfId="338"/>
    <cellStyle name="40% - Accent5 2 5 3 2" xfId="1325"/>
    <cellStyle name="40% - Accent5 2 5 3 3" xfId="1950"/>
    <cellStyle name="40% - Accent5 2 5 3 4" xfId="2577"/>
    <cellStyle name="40% - Accent5 2 5 4" xfId="1013"/>
    <cellStyle name="40% - Accent5 2 5 5" xfId="1638"/>
    <cellStyle name="40% - Accent5 2 5 6" xfId="2265"/>
    <cellStyle name="40% - Accent5 2 6" xfId="339"/>
    <cellStyle name="40% - Accent5 2 6 2" xfId="340"/>
    <cellStyle name="40% - Accent5 2 6 2 2" xfId="1393"/>
    <cellStyle name="40% - Accent5 2 6 2 3" xfId="2018"/>
    <cellStyle name="40% - Accent5 2 6 2 4" xfId="2645"/>
    <cellStyle name="40% - Accent5 2 6 3" xfId="1081"/>
    <cellStyle name="40% - Accent5 2 6 4" xfId="1706"/>
    <cellStyle name="40% - Accent5 2 6 5" xfId="2333"/>
    <cellStyle name="40% - Accent5 2 7" xfId="341"/>
    <cellStyle name="40% - Accent5 2 7 2" xfId="1237"/>
    <cellStyle name="40% - Accent5 2 7 3" xfId="1862"/>
    <cellStyle name="40% - Accent5 2 7 4" xfId="2489"/>
    <cellStyle name="40% - Accent5 2 8" xfId="937"/>
    <cellStyle name="40% - Accent5 2 9" xfId="1550"/>
    <cellStyle name="40% - Accent5 3" xfId="342"/>
    <cellStyle name="40% - Accent5 3 2" xfId="343"/>
    <cellStyle name="40% - Accent5 3 2 2" xfId="344"/>
    <cellStyle name="40% - Accent5 3 2 2 2" xfId="1480"/>
    <cellStyle name="40% - Accent5 3 2 2 3" xfId="2105"/>
    <cellStyle name="40% - Accent5 3 2 2 4" xfId="2732"/>
    <cellStyle name="40% - Accent5 3 2 3" xfId="1168"/>
    <cellStyle name="40% - Accent5 3 2 4" xfId="1793"/>
    <cellStyle name="40% - Accent5 3 2 5" xfId="2420"/>
    <cellStyle name="40% - Accent5 3 3" xfId="345"/>
    <cellStyle name="40% - Accent5 3 3 2" xfId="1324"/>
    <cellStyle name="40% - Accent5 3 3 3" xfId="1949"/>
    <cellStyle name="40% - Accent5 3 3 4" xfId="2576"/>
    <cellStyle name="40% - Accent5 3 4" xfId="1012"/>
    <cellStyle name="40% - Accent5 3 5" xfId="1637"/>
    <cellStyle name="40% - Accent5 3 6" xfId="2264"/>
    <cellStyle name="40% - Accent5 4" xfId="346"/>
    <cellStyle name="40% - Accent5 4 2" xfId="347"/>
    <cellStyle name="40% - Accent5 4 2 2" xfId="348"/>
    <cellStyle name="40% - Accent5 4 2 2 2" xfId="1456"/>
    <cellStyle name="40% - Accent5 4 2 2 3" xfId="2081"/>
    <cellStyle name="40% - Accent5 4 2 2 4" xfId="2708"/>
    <cellStyle name="40% - Accent5 4 2 3" xfId="1144"/>
    <cellStyle name="40% - Accent5 4 2 4" xfId="1769"/>
    <cellStyle name="40% - Accent5 4 2 5" xfId="2396"/>
    <cellStyle name="40% - Accent5 4 3" xfId="349"/>
    <cellStyle name="40% - Accent5 4 3 2" xfId="1300"/>
    <cellStyle name="40% - Accent5 4 3 3" xfId="1925"/>
    <cellStyle name="40% - Accent5 4 3 4" xfId="2552"/>
    <cellStyle name="40% - Accent5 4 4" xfId="988"/>
    <cellStyle name="40% - Accent5 4 5" xfId="1613"/>
    <cellStyle name="40% - Accent5 4 6" xfId="2240"/>
    <cellStyle name="40% - Accent5 5" xfId="350"/>
    <cellStyle name="40% - Accent5 5 2" xfId="351"/>
    <cellStyle name="40% - Accent5 5 2 2" xfId="352"/>
    <cellStyle name="40% - Accent5 5 2 2 2" xfId="1442"/>
    <cellStyle name="40% - Accent5 5 2 2 3" xfId="2067"/>
    <cellStyle name="40% - Accent5 5 2 2 4" xfId="2694"/>
    <cellStyle name="40% - Accent5 5 2 3" xfId="1130"/>
    <cellStyle name="40% - Accent5 5 2 4" xfId="1755"/>
    <cellStyle name="40% - Accent5 5 2 5" xfId="2382"/>
    <cellStyle name="40% - Accent5 5 3" xfId="353"/>
    <cellStyle name="40% - Accent5 5 3 2" xfId="1286"/>
    <cellStyle name="40% - Accent5 5 3 3" xfId="1911"/>
    <cellStyle name="40% - Accent5 5 3 4" xfId="2538"/>
    <cellStyle name="40% - Accent5 5 4" xfId="974"/>
    <cellStyle name="40% - Accent5 5 5" xfId="1599"/>
    <cellStyle name="40% - Accent5 5 6" xfId="2226"/>
    <cellStyle name="40% - Accent5 6" xfId="354"/>
    <cellStyle name="40% - Accent5 6 2" xfId="355"/>
    <cellStyle name="40% - Accent5 6 2 2" xfId="1426"/>
    <cellStyle name="40% - Accent5 6 2 3" xfId="2051"/>
    <cellStyle name="40% - Accent5 6 2 4" xfId="2678"/>
    <cellStyle name="40% - Accent5 6 3" xfId="1114"/>
    <cellStyle name="40% - Accent5 6 4" xfId="1739"/>
    <cellStyle name="40% - Accent5 6 5" xfId="2366"/>
    <cellStyle name="40% - Accent5 7" xfId="356"/>
    <cellStyle name="40% - Accent5 7 2" xfId="1270"/>
    <cellStyle name="40% - Accent5 7 3" xfId="1895"/>
    <cellStyle name="40% - Accent5 7 4" xfId="2522"/>
    <cellStyle name="40% - Accent5 8" xfId="1583"/>
    <cellStyle name="40% - Accent5 9" xfId="2210"/>
    <cellStyle name="40% - Accent6" xfId="923" builtinId="51" customBuiltin="1"/>
    <cellStyle name="40% - Accent6 2" xfId="357"/>
    <cellStyle name="40% - Accent6 2 10" xfId="2178"/>
    <cellStyle name="40% - Accent6 2 2" xfId="358"/>
    <cellStyle name="40% - Accent6 2 3" xfId="359"/>
    <cellStyle name="40% - Accent6 2 3 2" xfId="360"/>
    <cellStyle name="40% - Accent6 2 3 2 2" xfId="361"/>
    <cellStyle name="40% - Accent6 2 3 2 2 2" xfId="1504"/>
    <cellStyle name="40% - Accent6 2 3 2 2 3" xfId="2129"/>
    <cellStyle name="40% - Accent6 2 3 2 2 4" xfId="2756"/>
    <cellStyle name="40% - Accent6 2 3 2 3" xfId="1192"/>
    <cellStyle name="40% - Accent6 2 3 2 4" xfId="1817"/>
    <cellStyle name="40% - Accent6 2 3 2 5" xfId="2444"/>
    <cellStyle name="40% - Accent6 2 3 3" xfId="362"/>
    <cellStyle name="40% - Accent6 2 3 3 2" xfId="1348"/>
    <cellStyle name="40% - Accent6 2 3 3 3" xfId="1973"/>
    <cellStyle name="40% - Accent6 2 3 3 4" xfId="2600"/>
    <cellStyle name="40% - Accent6 2 3 4" xfId="1036"/>
    <cellStyle name="40% - Accent6 2 3 5" xfId="1661"/>
    <cellStyle name="40% - Accent6 2 3 6" xfId="2288"/>
    <cellStyle name="40% - Accent6 2 4" xfId="363"/>
    <cellStyle name="40% - Accent6 2 4 2" xfId="364"/>
    <cellStyle name="40% - Accent6 2 4 2 2" xfId="365"/>
    <cellStyle name="40% - Accent6 2 4 2 2 2" xfId="1529"/>
    <cellStyle name="40% - Accent6 2 4 2 2 3" xfId="2154"/>
    <cellStyle name="40% - Accent6 2 4 2 2 4" xfId="2781"/>
    <cellStyle name="40% - Accent6 2 4 2 3" xfId="1217"/>
    <cellStyle name="40% - Accent6 2 4 2 4" xfId="1842"/>
    <cellStyle name="40% - Accent6 2 4 2 5" xfId="2469"/>
    <cellStyle name="40% - Accent6 2 4 3" xfId="366"/>
    <cellStyle name="40% - Accent6 2 4 3 2" xfId="1373"/>
    <cellStyle name="40% - Accent6 2 4 3 3" xfId="1998"/>
    <cellStyle name="40% - Accent6 2 4 3 4" xfId="2625"/>
    <cellStyle name="40% - Accent6 2 4 4" xfId="1061"/>
    <cellStyle name="40% - Accent6 2 4 5" xfId="1686"/>
    <cellStyle name="40% - Accent6 2 4 6" xfId="2313"/>
    <cellStyle name="40% - Accent6 2 5" xfId="367"/>
    <cellStyle name="40% - Accent6 2 5 2" xfId="368"/>
    <cellStyle name="40% - Accent6 2 5 2 2" xfId="369"/>
    <cellStyle name="40% - Accent6 2 5 2 2 2" xfId="1483"/>
    <cellStyle name="40% - Accent6 2 5 2 2 3" xfId="2108"/>
    <cellStyle name="40% - Accent6 2 5 2 2 4" xfId="2735"/>
    <cellStyle name="40% - Accent6 2 5 2 3" xfId="1171"/>
    <cellStyle name="40% - Accent6 2 5 2 4" xfId="1796"/>
    <cellStyle name="40% - Accent6 2 5 2 5" xfId="2423"/>
    <cellStyle name="40% - Accent6 2 5 3" xfId="370"/>
    <cellStyle name="40% - Accent6 2 5 3 2" xfId="1327"/>
    <cellStyle name="40% - Accent6 2 5 3 3" xfId="1952"/>
    <cellStyle name="40% - Accent6 2 5 3 4" xfId="2579"/>
    <cellStyle name="40% - Accent6 2 5 4" xfId="1015"/>
    <cellStyle name="40% - Accent6 2 5 5" xfId="1640"/>
    <cellStyle name="40% - Accent6 2 5 6" xfId="2267"/>
    <cellStyle name="40% - Accent6 2 6" xfId="371"/>
    <cellStyle name="40% - Accent6 2 6 2" xfId="372"/>
    <cellStyle name="40% - Accent6 2 6 2 2" xfId="1394"/>
    <cellStyle name="40% - Accent6 2 6 2 3" xfId="2019"/>
    <cellStyle name="40% - Accent6 2 6 2 4" xfId="2646"/>
    <cellStyle name="40% - Accent6 2 6 3" xfId="1082"/>
    <cellStyle name="40% - Accent6 2 6 4" xfId="1707"/>
    <cellStyle name="40% - Accent6 2 6 5" xfId="2334"/>
    <cellStyle name="40% - Accent6 2 7" xfId="373"/>
    <cellStyle name="40% - Accent6 2 7 2" xfId="1238"/>
    <cellStyle name="40% - Accent6 2 7 3" xfId="1863"/>
    <cellStyle name="40% - Accent6 2 7 4" xfId="2490"/>
    <cellStyle name="40% - Accent6 2 8" xfId="938"/>
    <cellStyle name="40% - Accent6 2 9" xfId="1551"/>
    <cellStyle name="40% - Accent6 3" xfId="374"/>
    <cellStyle name="40% - Accent6 3 2" xfId="375"/>
    <cellStyle name="40% - Accent6 3 2 2" xfId="376"/>
    <cellStyle name="40% - Accent6 3 2 2 2" xfId="1482"/>
    <cellStyle name="40% - Accent6 3 2 2 3" xfId="2107"/>
    <cellStyle name="40% - Accent6 3 2 2 4" xfId="2734"/>
    <cellStyle name="40% - Accent6 3 2 3" xfId="1170"/>
    <cellStyle name="40% - Accent6 3 2 4" xfId="1795"/>
    <cellStyle name="40% - Accent6 3 2 5" xfId="2422"/>
    <cellStyle name="40% - Accent6 3 3" xfId="377"/>
    <cellStyle name="40% - Accent6 3 3 2" xfId="1326"/>
    <cellStyle name="40% - Accent6 3 3 3" xfId="1951"/>
    <cellStyle name="40% - Accent6 3 3 4" xfId="2578"/>
    <cellStyle name="40% - Accent6 3 4" xfId="1014"/>
    <cellStyle name="40% - Accent6 3 5" xfId="1639"/>
    <cellStyle name="40% - Accent6 3 6" xfId="2266"/>
    <cellStyle name="40% - Accent6 4" xfId="378"/>
    <cellStyle name="40% - Accent6 4 2" xfId="379"/>
    <cellStyle name="40% - Accent6 4 2 2" xfId="380"/>
    <cellStyle name="40% - Accent6 4 2 2 2" xfId="1457"/>
    <cellStyle name="40% - Accent6 4 2 2 3" xfId="2082"/>
    <cellStyle name="40% - Accent6 4 2 2 4" xfId="2709"/>
    <cellStyle name="40% - Accent6 4 2 3" xfId="1145"/>
    <cellStyle name="40% - Accent6 4 2 4" xfId="1770"/>
    <cellStyle name="40% - Accent6 4 2 5" xfId="2397"/>
    <cellStyle name="40% - Accent6 4 3" xfId="381"/>
    <cellStyle name="40% - Accent6 4 3 2" xfId="1301"/>
    <cellStyle name="40% - Accent6 4 3 3" xfId="1926"/>
    <cellStyle name="40% - Accent6 4 3 4" xfId="2553"/>
    <cellStyle name="40% - Accent6 4 4" xfId="989"/>
    <cellStyle name="40% - Accent6 4 5" xfId="1614"/>
    <cellStyle name="40% - Accent6 4 6" xfId="2241"/>
    <cellStyle name="40% - Accent6 5" xfId="382"/>
    <cellStyle name="40% - Accent6 5 2" xfId="383"/>
    <cellStyle name="40% - Accent6 5 2 2" xfId="384"/>
    <cellStyle name="40% - Accent6 5 2 2 2" xfId="1443"/>
    <cellStyle name="40% - Accent6 5 2 2 3" xfId="2068"/>
    <cellStyle name="40% - Accent6 5 2 2 4" xfId="2695"/>
    <cellStyle name="40% - Accent6 5 2 3" xfId="1131"/>
    <cellStyle name="40% - Accent6 5 2 4" xfId="1756"/>
    <cellStyle name="40% - Accent6 5 2 5" xfId="2383"/>
    <cellStyle name="40% - Accent6 5 3" xfId="385"/>
    <cellStyle name="40% - Accent6 5 3 2" xfId="1287"/>
    <cellStyle name="40% - Accent6 5 3 3" xfId="1912"/>
    <cellStyle name="40% - Accent6 5 3 4" xfId="2539"/>
    <cellStyle name="40% - Accent6 5 4" xfId="975"/>
    <cellStyle name="40% - Accent6 5 5" xfId="1600"/>
    <cellStyle name="40% - Accent6 5 6" xfId="2227"/>
    <cellStyle name="40% - Accent6 6" xfId="386"/>
    <cellStyle name="40% - Accent6 6 2" xfId="387"/>
    <cellStyle name="40% - Accent6 6 2 2" xfId="1428"/>
    <cellStyle name="40% - Accent6 6 2 3" xfId="2053"/>
    <cellStyle name="40% - Accent6 6 2 4" xfId="2680"/>
    <cellStyle name="40% - Accent6 6 3" xfId="1116"/>
    <cellStyle name="40% - Accent6 6 4" xfId="1741"/>
    <cellStyle name="40% - Accent6 6 5" xfId="2368"/>
    <cellStyle name="40% - Accent6 7" xfId="388"/>
    <cellStyle name="40% - Accent6 7 2" xfId="1272"/>
    <cellStyle name="40% - Accent6 7 3" xfId="1897"/>
    <cellStyle name="40% - Accent6 7 4" xfId="2524"/>
    <cellStyle name="40% - Accent6 8" xfId="1585"/>
    <cellStyle name="40% - Accent6 9" xfId="2212"/>
    <cellStyle name="60% - Accent1" xfId="904" builtinId="32" customBuiltin="1"/>
    <cellStyle name="60% - Accent1 2" xfId="389"/>
    <cellStyle name="60% - Accent1 2 2" xfId="390"/>
    <cellStyle name="60% - Accent2" xfId="908" builtinId="36" customBuiltin="1"/>
    <cellStyle name="60% - Accent2 2" xfId="391"/>
    <cellStyle name="60% - Accent2 2 2" xfId="392"/>
    <cellStyle name="60% - Accent3" xfId="912" builtinId="40" customBuiltin="1"/>
    <cellStyle name="60% - Accent3 2" xfId="393"/>
    <cellStyle name="60% - Accent3 2 2" xfId="394"/>
    <cellStyle name="60% - Accent4" xfId="916" builtinId="44" customBuiltin="1"/>
    <cellStyle name="60% - Accent4 2" xfId="395"/>
    <cellStyle name="60% - Accent4 2 2" xfId="396"/>
    <cellStyle name="60% - Accent5" xfId="920" builtinId="48" customBuiltin="1"/>
    <cellStyle name="60% - Accent5 2" xfId="397"/>
    <cellStyle name="60% - Accent5 2 2" xfId="398"/>
    <cellStyle name="60% - Accent6" xfId="924" builtinId="52" customBuiltin="1"/>
    <cellStyle name="60% - Accent6 2" xfId="399"/>
    <cellStyle name="60% - Accent6 2 2" xfId="400"/>
    <cellStyle name="Accent1" xfId="901" builtinId="29" customBuiltin="1"/>
    <cellStyle name="Accent1 2" xfId="401"/>
    <cellStyle name="Accent1 2 2" xfId="402"/>
    <cellStyle name="Accent2" xfId="905" builtinId="33" customBuiltin="1"/>
    <cellStyle name="Accent2 2" xfId="403"/>
    <cellStyle name="Accent2 2 2" xfId="404"/>
    <cellStyle name="Accent3" xfId="909" builtinId="37" customBuiltin="1"/>
    <cellStyle name="Accent3 2" xfId="405"/>
    <cellStyle name="Accent3 2 2" xfId="406"/>
    <cellStyle name="Accent4" xfId="913" builtinId="41" customBuiltin="1"/>
    <cellStyle name="Accent4 2" xfId="407"/>
    <cellStyle name="Accent4 2 2" xfId="408"/>
    <cellStyle name="Accent5" xfId="917" builtinId="45" customBuiltin="1"/>
    <cellStyle name="Accent5 2" xfId="409"/>
    <cellStyle name="Accent5 2 2" xfId="410"/>
    <cellStyle name="Accent6" xfId="921" builtinId="49" customBuiltin="1"/>
    <cellStyle name="Accent6 2" xfId="411"/>
    <cellStyle name="Accent6 2 2" xfId="412"/>
    <cellStyle name="Bad" xfId="891" builtinId="27" customBuiltin="1"/>
    <cellStyle name="Bad 2" xfId="413"/>
    <cellStyle name="Bad 2 2" xfId="414"/>
    <cellStyle name="Calculation" xfId="895" builtinId="22" customBuiltin="1"/>
    <cellStyle name="Calculation 2" xfId="415"/>
    <cellStyle name="Calculation 2 2" xfId="416"/>
    <cellStyle name="Check Cell" xfId="897" builtinId="23" customBuiltin="1"/>
    <cellStyle name="Check Cell 2" xfId="417"/>
    <cellStyle name="Check Cell 2 2" xfId="418"/>
    <cellStyle name="Comma 2" xfId="419"/>
    <cellStyle name="Comma 2 10" xfId="2179"/>
    <cellStyle name="Comma 2 2" xfId="420"/>
    <cellStyle name="Comma 2 3" xfId="421"/>
    <cellStyle name="Comma 2 3 2" xfId="422"/>
    <cellStyle name="Comma 2 3 2 2" xfId="423"/>
    <cellStyle name="Comma 2 3 2 2 2" xfId="424"/>
    <cellStyle name="Comma 2 3 2 2 2 2" xfId="1512"/>
    <cellStyle name="Comma 2 3 2 2 2 3" xfId="2137"/>
    <cellStyle name="Comma 2 3 2 2 2 4" xfId="2764"/>
    <cellStyle name="Comma 2 3 2 2 3" xfId="1200"/>
    <cellStyle name="Comma 2 3 2 2 4" xfId="1825"/>
    <cellStyle name="Comma 2 3 2 2 5" xfId="2452"/>
    <cellStyle name="Comma 2 3 2 3" xfId="425"/>
    <cellStyle name="Comma 2 3 2 3 2" xfId="1356"/>
    <cellStyle name="Comma 2 3 2 3 3" xfId="1981"/>
    <cellStyle name="Comma 2 3 2 3 4" xfId="2608"/>
    <cellStyle name="Comma 2 3 2 4" xfId="1044"/>
    <cellStyle name="Comma 2 3 2 5" xfId="1669"/>
    <cellStyle name="Comma 2 3 2 6" xfId="2296"/>
    <cellStyle name="Comma 2 3 3" xfId="426"/>
    <cellStyle name="Comma 2 3 3 2" xfId="427"/>
    <cellStyle name="Comma 2 3 3 2 2" xfId="428"/>
    <cellStyle name="Comma 2 3 3 2 2 2" xfId="1505"/>
    <cellStyle name="Comma 2 3 3 2 2 3" xfId="2130"/>
    <cellStyle name="Comma 2 3 3 2 2 4" xfId="2757"/>
    <cellStyle name="Comma 2 3 3 2 3" xfId="1193"/>
    <cellStyle name="Comma 2 3 3 2 4" xfId="1818"/>
    <cellStyle name="Comma 2 3 3 2 5" xfId="2445"/>
    <cellStyle name="Comma 2 3 3 3" xfId="429"/>
    <cellStyle name="Comma 2 3 3 3 2" xfId="1349"/>
    <cellStyle name="Comma 2 3 3 3 3" xfId="1974"/>
    <cellStyle name="Comma 2 3 3 3 4" xfId="2601"/>
    <cellStyle name="Comma 2 3 3 4" xfId="1037"/>
    <cellStyle name="Comma 2 3 3 5" xfId="1662"/>
    <cellStyle name="Comma 2 3 3 6" xfId="2289"/>
    <cellStyle name="Comma 2 3 4" xfId="430"/>
    <cellStyle name="Comma 2 3 4 2" xfId="431"/>
    <cellStyle name="Comma 2 3 4 2 2" xfId="1400"/>
    <cellStyle name="Comma 2 3 4 2 3" xfId="2025"/>
    <cellStyle name="Comma 2 3 4 2 4" xfId="2652"/>
    <cellStyle name="Comma 2 3 4 3" xfId="1088"/>
    <cellStyle name="Comma 2 3 4 4" xfId="1713"/>
    <cellStyle name="Comma 2 3 4 5" xfId="2340"/>
    <cellStyle name="Comma 2 3 5" xfId="432"/>
    <cellStyle name="Comma 2 3 5 2" xfId="1244"/>
    <cellStyle name="Comma 2 3 5 3" xfId="1869"/>
    <cellStyle name="Comma 2 3 5 4" xfId="2496"/>
    <cellStyle name="Comma 2 3 6" xfId="944"/>
    <cellStyle name="Comma 2 3 7" xfId="1557"/>
    <cellStyle name="Comma 2 3 8" xfId="2184"/>
    <cellStyle name="Comma 2 4" xfId="433"/>
    <cellStyle name="Comma 2 4 2" xfId="434"/>
    <cellStyle name="Comma 2 4 2 2" xfId="435"/>
    <cellStyle name="Comma 2 4 2 2 2" xfId="436"/>
    <cellStyle name="Comma 2 4 2 2 2 2" xfId="1530"/>
    <cellStyle name="Comma 2 4 2 2 2 3" xfId="2155"/>
    <cellStyle name="Comma 2 4 2 2 2 4" xfId="2782"/>
    <cellStyle name="Comma 2 4 2 2 3" xfId="1218"/>
    <cellStyle name="Comma 2 4 2 2 4" xfId="1843"/>
    <cellStyle name="Comma 2 4 2 2 5" xfId="2470"/>
    <cellStyle name="Comma 2 4 2 3" xfId="437"/>
    <cellStyle name="Comma 2 4 2 3 2" xfId="1374"/>
    <cellStyle name="Comma 2 4 2 3 3" xfId="1999"/>
    <cellStyle name="Comma 2 4 2 3 4" xfId="2626"/>
    <cellStyle name="Comma 2 4 2 4" xfId="1062"/>
    <cellStyle name="Comma 2 4 2 5" xfId="1687"/>
    <cellStyle name="Comma 2 4 2 6" xfId="2314"/>
    <cellStyle name="Comma 2 4 3" xfId="438"/>
    <cellStyle name="Comma 2 4 3 2" xfId="439"/>
    <cellStyle name="Comma 2 4 3 2 2" xfId="1409"/>
    <cellStyle name="Comma 2 4 3 2 3" xfId="2034"/>
    <cellStyle name="Comma 2 4 3 2 4" xfId="2661"/>
    <cellStyle name="Comma 2 4 3 3" xfId="1097"/>
    <cellStyle name="Comma 2 4 3 4" xfId="1722"/>
    <cellStyle name="Comma 2 4 3 5" xfId="2349"/>
    <cellStyle name="Comma 2 4 4" xfId="440"/>
    <cellStyle name="Comma 2 4 4 2" xfId="1253"/>
    <cellStyle name="Comma 2 4 4 3" xfId="1878"/>
    <cellStyle name="Comma 2 4 4 4" xfId="2505"/>
    <cellStyle name="Comma 2 4 5" xfId="953"/>
    <cellStyle name="Comma 2 4 6" xfId="1566"/>
    <cellStyle name="Comma 2 4 7" xfId="2193"/>
    <cellStyle name="Comma 2 5" xfId="441"/>
    <cellStyle name="Comma 2 5 2" xfId="442"/>
    <cellStyle name="Comma 2 5 2 2" xfId="443"/>
    <cellStyle name="Comma 2 5 2 2 2" xfId="1484"/>
    <cellStyle name="Comma 2 5 2 2 3" xfId="2109"/>
    <cellStyle name="Comma 2 5 2 2 4" xfId="2736"/>
    <cellStyle name="Comma 2 5 2 3" xfId="1172"/>
    <cellStyle name="Comma 2 5 2 4" xfId="1797"/>
    <cellStyle name="Comma 2 5 2 5" xfId="2424"/>
    <cellStyle name="Comma 2 5 3" xfId="444"/>
    <cellStyle name="Comma 2 5 3 2" xfId="1328"/>
    <cellStyle name="Comma 2 5 3 3" xfId="1953"/>
    <cellStyle name="Comma 2 5 3 4" xfId="2580"/>
    <cellStyle name="Comma 2 5 4" xfId="1016"/>
    <cellStyle name="Comma 2 5 5" xfId="1641"/>
    <cellStyle name="Comma 2 5 6" xfId="2268"/>
    <cellStyle name="Comma 2 6" xfId="445"/>
    <cellStyle name="Comma 2 6 2" xfId="446"/>
    <cellStyle name="Comma 2 6 2 2" xfId="1395"/>
    <cellStyle name="Comma 2 6 2 3" xfId="2020"/>
    <cellStyle name="Comma 2 6 2 4" xfId="2647"/>
    <cellStyle name="Comma 2 6 3" xfId="1083"/>
    <cellStyle name="Comma 2 6 4" xfId="1708"/>
    <cellStyle name="Comma 2 6 5" xfId="2335"/>
    <cellStyle name="Comma 2 7" xfId="447"/>
    <cellStyle name="Comma 2 7 2" xfId="1239"/>
    <cellStyle name="Comma 2 7 3" xfId="1864"/>
    <cellStyle name="Comma 2 7 4" xfId="2491"/>
    <cellStyle name="Comma 2 8" xfId="939"/>
    <cellStyle name="Comma 2 9" xfId="1552"/>
    <cellStyle name="Comma 3" xfId="448"/>
    <cellStyle name="Comma 3 2" xfId="449"/>
    <cellStyle name="Comma 3 2 2" xfId="450"/>
    <cellStyle name="Comma 3 2 3" xfId="451"/>
    <cellStyle name="Comma 3 2 3 2" xfId="452"/>
    <cellStyle name="Comma 3 2 3 2 2" xfId="453"/>
    <cellStyle name="Comma 3 2 3 2 2 2" xfId="1506"/>
    <cellStyle name="Comma 3 2 3 2 2 3" xfId="2131"/>
    <cellStyle name="Comma 3 2 3 2 2 4" xfId="2758"/>
    <cellStyle name="Comma 3 2 3 2 3" xfId="1194"/>
    <cellStyle name="Comma 3 2 3 2 4" xfId="1819"/>
    <cellStyle name="Comma 3 2 3 2 5" xfId="2446"/>
    <cellStyle name="Comma 3 2 3 3" xfId="454"/>
    <cellStyle name="Comma 3 2 3 3 2" xfId="1350"/>
    <cellStyle name="Comma 3 2 3 3 3" xfId="1975"/>
    <cellStyle name="Comma 3 2 3 3 4" xfId="2602"/>
    <cellStyle name="Comma 3 2 3 4" xfId="1038"/>
    <cellStyle name="Comma 3 2 3 5" xfId="1663"/>
    <cellStyle name="Comma 3 2 3 6" xfId="2290"/>
    <cellStyle name="Comma 3 3" xfId="455"/>
    <cellStyle name="Comma 3 3 2" xfId="456"/>
    <cellStyle name="Comma 3 3 2 2" xfId="457"/>
    <cellStyle name="Comma 3 3 2 2 2" xfId="1531"/>
    <cellStyle name="Comma 3 3 2 2 3" xfId="2156"/>
    <cellStyle name="Comma 3 3 2 2 4" xfId="2783"/>
    <cellStyle name="Comma 3 3 2 3" xfId="1219"/>
    <cellStyle name="Comma 3 3 2 4" xfId="1844"/>
    <cellStyle name="Comma 3 3 2 5" xfId="2471"/>
    <cellStyle name="Comma 3 3 3" xfId="458"/>
    <cellStyle name="Comma 3 3 3 2" xfId="1375"/>
    <cellStyle name="Comma 3 3 3 3" xfId="2000"/>
    <cellStyle name="Comma 3 3 3 4" xfId="2627"/>
    <cellStyle name="Comma 3 3 4" xfId="1063"/>
    <cellStyle name="Comma 3 3 5" xfId="1688"/>
    <cellStyle name="Comma 3 3 6" xfId="2315"/>
    <cellStyle name="Comma 3 4" xfId="459"/>
    <cellStyle name="Comma 3 4 2" xfId="460"/>
    <cellStyle name="Comma 3 4 2 2" xfId="461"/>
    <cellStyle name="Comma 3 4 2 2 2" xfId="1485"/>
    <cellStyle name="Comma 3 4 2 2 3" xfId="2110"/>
    <cellStyle name="Comma 3 4 2 2 4" xfId="2737"/>
    <cellStyle name="Comma 3 4 2 3" xfId="1173"/>
    <cellStyle name="Comma 3 4 2 4" xfId="1798"/>
    <cellStyle name="Comma 3 4 2 5" xfId="2425"/>
    <cellStyle name="Comma 3 4 3" xfId="462"/>
    <cellStyle name="Comma 3 4 3 2" xfId="1329"/>
    <cellStyle name="Comma 3 4 3 3" xfId="1954"/>
    <cellStyle name="Comma 3 4 3 4" xfId="2581"/>
    <cellStyle name="Comma 3 4 4" xfId="1017"/>
    <cellStyle name="Comma 3 4 5" xfId="1642"/>
    <cellStyle name="Comma 3 4 6" xfId="2269"/>
    <cellStyle name="Comma 3 5" xfId="463"/>
    <cellStyle name="Comma 3 5 2" xfId="464"/>
    <cellStyle name="Comma 3 5 2 2" xfId="1396"/>
    <cellStyle name="Comma 3 5 2 3" xfId="2021"/>
    <cellStyle name="Comma 3 5 2 4" xfId="2648"/>
    <cellStyle name="Comma 3 5 3" xfId="1084"/>
    <cellStyle name="Comma 3 5 4" xfId="1709"/>
    <cellStyle name="Comma 3 5 5" xfId="2336"/>
    <cellStyle name="Comma 3 6" xfId="465"/>
    <cellStyle name="Comma 3 6 2" xfId="1240"/>
    <cellStyle name="Comma 3 6 3" xfId="1865"/>
    <cellStyle name="Comma 3 6 4" xfId="2492"/>
    <cellStyle name="Comma 3 7" xfId="940"/>
    <cellStyle name="Comma 3 8" xfId="1553"/>
    <cellStyle name="Comma 3 9" xfId="2180"/>
    <cellStyle name="Comma 4" xfId="466"/>
    <cellStyle name="Comma 4 2" xfId="467"/>
    <cellStyle name="Comma 4 3" xfId="468"/>
    <cellStyle name="Comma 4 3 2" xfId="469"/>
    <cellStyle name="Comma 4 3 2 2" xfId="470"/>
    <cellStyle name="Comma 4 3 2 2 2" xfId="471"/>
    <cellStyle name="Comma 4 3 2 2 2 2" xfId="1513"/>
    <cellStyle name="Comma 4 3 2 2 2 3" xfId="2138"/>
    <cellStyle name="Comma 4 3 2 2 2 4" xfId="2765"/>
    <cellStyle name="Comma 4 3 2 2 3" xfId="1201"/>
    <cellStyle name="Comma 4 3 2 2 4" xfId="1826"/>
    <cellStyle name="Comma 4 3 2 2 5" xfId="2453"/>
    <cellStyle name="Comma 4 3 2 3" xfId="472"/>
    <cellStyle name="Comma 4 3 2 3 2" xfId="1357"/>
    <cellStyle name="Comma 4 3 2 3 3" xfId="1982"/>
    <cellStyle name="Comma 4 3 2 3 4" xfId="2609"/>
    <cellStyle name="Comma 4 3 2 4" xfId="1045"/>
    <cellStyle name="Comma 4 3 2 5" xfId="1670"/>
    <cellStyle name="Comma 4 3 2 6" xfId="2297"/>
    <cellStyle name="Comma 4 3 3" xfId="473"/>
    <cellStyle name="Comma 4 3 3 2" xfId="474"/>
    <cellStyle name="Comma 4 3 3 2 2" xfId="1401"/>
    <cellStyle name="Comma 4 3 3 2 3" xfId="2026"/>
    <cellStyle name="Comma 4 3 3 2 4" xfId="2653"/>
    <cellStyle name="Comma 4 3 3 3" xfId="1089"/>
    <cellStyle name="Comma 4 3 3 4" xfId="1714"/>
    <cellStyle name="Comma 4 3 3 5" xfId="2341"/>
    <cellStyle name="Comma 4 3 4" xfId="475"/>
    <cellStyle name="Comma 4 3 4 2" xfId="1245"/>
    <cellStyle name="Comma 4 3 4 3" xfId="1870"/>
    <cellStyle name="Comma 4 3 4 4" xfId="2497"/>
    <cellStyle name="Comma 4 3 5" xfId="945"/>
    <cellStyle name="Comma 4 3 6" xfId="1558"/>
    <cellStyle name="Comma 4 3 7" xfId="2185"/>
    <cellStyle name="Comma 4 4" xfId="476"/>
    <cellStyle name="Comma 4 4 2" xfId="477"/>
    <cellStyle name="Comma 4 4 2 2" xfId="478"/>
    <cellStyle name="Comma 4 4 2 2 2" xfId="1410"/>
    <cellStyle name="Comma 4 4 2 2 3" xfId="2035"/>
    <cellStyle name="Comma 4 4 2 2 4" xfId="2662"/>
    <cellStyle name="Comma 4 4 2 3" xfId="1098"/>
    <cellStyle name="Comma 4 4 2 4" xfId="1723"/>
    <cellStyle name="Comma 4 4 2 5" xfId="2350"/>
    <cellStyle name="Comma 4 4 3" xfId="479"/>
    <cellStyle name="Comma 4 4 3 2" xfId="1254"/>
    <cellStyle name="Comma 4 4 3 3" xfId="1879"/>
    <cellStyle name="Comma 4 4 3 4" xfId="2506"/>
    <cellStyle name="Comma 4 4 4" xfId="954"/>
    <cellStyle name="Comma 4 4 5" xfId="1567"/>
    <cellStyle name="Comma 4 4 6" xfId="2194"/>
    <cellStyle name="Comma 5" xfId="480"/>
    <cellStyle name="Explanatory Text" xfId="899" builtinId="53" customBuiltin="1"/>
    <cellStyle name="Explanatory Text 2" xfId="481"/>
    <cellStyle name="Explanatory Text 2 2" xfId="482"/>
    <cellStyle name="Good" xfId="890" builtinId="26" customBuiltin="1"/>
    <cellStyle name="Good 2" xfId="483"/>
    <cellStyle name="Good 2 2" xfId="484"/>
    <cellStyle name="H1" xfId="485"/>
    <cellStyle name="H2" xfId="486"/>
    <cellStyle name="Heading 1" xfId="886" builtinId="16" customBuiltin="1"/>
    <cellStyle name="Heading 1 2" xfId="487"/>
    <cellStyle name="Heading 1 2 2" xfId="488"/>
    <cellStyle name="Heading 2" xfId="887" builtinId="17" customBuiltin="1"/>
    <cellStyle name="Heading 2 2" xfId="489"/>
    <cellStyle name="Heading 2 2 2" xfId="490"/>
    <cellStyle name="Heading 3" xfId="888" builtinId="18" customBuiltin="1"/>
    <cellStyle name="Heading 3 2" xfId="491"/>
    <cellStyle name="Heading 3 2 2" xfId="492"/>
    <cellStyle name="Heading 4" xfId="889" builtinId="19" customBuiltin="1"/>
    <cellStyle name="Heading 4 2" xfId="493"/>
    <cellStyle name="Heading 4 2 2" xfId="494"/>
    <cellStyle name="Hyperlink 3" xfId="495"/>
    <cellStyle name="IndentedPlain" xfId="496"/>
    <cellStyle name="IndentedPlain 2" xfId="497"/>
    <cellStyle name="IndentedPlain 2 2" xfId="498"/>
    <cellStyle name="IndentedPlain 2 2 2" xfId="499"/>
    <cellStyle name="IndentedPlain 2 2 3" xfId="500"/>
    <cellStyle name="IndentedPlain 2 3" xfId="501"/>
    <cellStyle name="IndentedPlain 2 3 2" xfId="502"/>
    <cellStyle name="IndentedPlain 2 3 3" xfId="503"/>
    <cellStyle name="IndentedPlain 2 4" xfId="504"/>
    <cellStyle name="IndentedPlain 2 5" xfId="505"/>
    <cellStyle name="IndentedPlain 2 6" xfId="506"/>
    <cellStyle name="IndentedPlain 2 7" xfId="507"/>
    <cellStyle name="IndentedPlain 3" xfId="508"/>
    <cellStyle name="IndentedPlain 3 2" xfId="509"/>
    <cellStyle name="IndentedPlain 3 2 2" xfId="510"/>
    <cellStyle name="IndentedPlain 3 2 3" xfId="511"/>
    <cellStyle name="IndentedPlain 3 3" xfId="512"/>
    <cellStyle name="IndentedPlain 3 4" xfId="513"/>
    <cellStyle name="IndentedPlain 4" xfId="514"/>
    <cellStyle name="IndentedPlain 4 2" xfId="515"/>
    <cellStyle name="IndentedPlain 4 3" xfId="516"/>
    <cellStyle name="IndentedPlain 5" xfId="517"/>
    <cellStyle name="Input" xfId="893" builtinId="20" customBuiltin="1"/>
    <cellStyle name="Input 2" xfId="518"/>
    <cellStyle name="Input 2 2" xfId="519"/>
    <cellStyle name="Linked Cell" xfId="896" builtinId="24" customBuiltin="1"/>
    <cellStyle name="Linked Cell 2" xfId="520"/>
    <cellStyle name="Linked Cell 2 2" xfId="521"/>
    <cellStyle name="Neutral" xfId="892" builtinId="28" customBuiltin="1"/>
    <cellStyle name="Neutral 2" xfId="522"/>
    <cellStyle name="Neutral 2 2" xfId="523"/>
    <cellStyle name="Normal" xfId="0" builtinId="0"/>
    <cellStyle name="Normal 10" xfId="524"/>
    <cellStyle name="Normal 10 2" xfId="525"/>
    <cellStyle name="Normal 10 2 2" xfId="526"/>
    <cellStyle name="Normal 10 3" xfId="527"/>
    <cellStyle name="Normal 10 4" xfId="528"/>
    <cellStyle name="Normal 11" xfId="3"/>
    <cellStyle name="Normal 11 2" xfId="529"/>
    <cellStyle name="Normal 11 3" xfId="530"/>
    <cellStyle name="Normal 12" xfId="531"/>
    <cellStyle name="Normal 12 2" xfId="532"/>
    <cellStyle name="Normal 12 3" xfId="533"/>
    <cellStyle name="Normal 13" xfId="534"/>
    <cellStyle name="Normal 13 2" xfId="535"/>
    <cellStyle name="Normal 13 3" xfId="536"/>
    <cellStyle name="Normal 14" xfId="537"/>
    <cellStyle name="Normal 14 2" xfId="538"/>
    <cellStyle name="Normal 14 2 2" xfId="539"/>
    <cellStyle name="Normal 14 2 2 2" xfId="540"/>
    <cellStyle name="Normal 14 2 2 2 2" xfId="1511"/>
    <cellStyle name="Normal 14 2 2 2 3" xfId="2136"/>
    <cellStyle name="Normal 14 2 2 2 4" xfId="2763"/>
    <cellStyle name="Normal 14 2 2 3" xfId="1199"/>
    <cellStyle name="Normal 14 2 2 4" xfId="1824"/>
    <cellStyle name="Normal 14 2 2 5" xfId="2451"/>
    <cellStyle name="Normal 14 2 3" xfId="541"/>
    <cellStyle name="Normal 14 2 3 2" xfId="1355"/>
    <cellStyle name="Normal 14 2 3 3" xfId="1980"/>
    <cellStyle name="Normal 14 2 3 4" xfId="2607"/>
    <cellStyle name="Normal 14 2 4" xfId="1043"/>
    <cellStyle name="Normal 14 2 5" xfId="1668"/>
    <cellStyle name="Normal 14 2 6" xfId="2295"/>
    <cellStyle name="Normal 14 3" xfId="542"/>
    <cellStyle name="Normal 14 3 2" xfId="543"/>
    <cellStyle name="Normal 14 3 2 2" xfId="1399"/>
    <cellStyle name="Normal 14 3 2 3" xfId="2024"/>
    <cellStyle name="Normal 14 3 2 4" xfId="2651"/>
    <cellStyle name="Normal 14 3 3" xfId="1087"/>
    <cellStyle name="Normal 14 3 4" xfId="1712"/>
    <cellStyle name="Normal 14 3 5" xfId="2339"/>
    <cellStyle name="Normal 14 4" xfId="544"/>
    <cellStyle name="Normal 14 4 2" xfId="1243"/>
    <cellStyle name="Normal 14 4 3" xfId="1868"/>
    <cellStyle name="Normal 14 4 4" xfId="2495"/>
    <cellStyle name="Normal 14 5" xfId="943"/>
    <cellStyle name="Normal 14 6" xfId="1556"/>
    <cellStyle name="Normal 14 7" xfId="2183"/>
    <cellStyle name="Normal 15" xfId="545"/>
    <cellStyle name="Normal 15 2" xfId="546"/>
    <cellStyle name="Normal 15 3" xfId="547"/>
    <cellStyle name="Normal 15 3 2" xfId="548"/>
    <cellStyle name="Normal 15 3 2 2" xfId="1408"/>
    <cellStyle name="Normal 15 3 2 3" xfId="2033"/>
    <cellStyle name="Normal 15 3 2 4" xfId="2660"/>
    <cellStyle name="Normal 15 3 3" xfId="1096"/>
    <cellStyle name="Normal 15 3 4" xfId="1721"/>
    <cellStyle name="Normal 15 3 5" xfId="2348"/>
    <cellStyle name="Normal 15 4" xfId="549"/>
    <cellStyle name="Normal 15 4 2" xfId="1252"/>
    <cellStyle name="Normal 15 4 3" xfId="1877"/>
    <cellStyle name="Normal 15 4 4" xfId="2504"/>
    <cellStyle name="Normal 15 5" xfId="952"/>
    <cellStyle name="Normal 15 6" xfId="1565"/>
    <cellStyle name="Normal 15 7" xfId="2192"/>
    <cellStyle name="Normal 16" xfId="550"/>
    <cellStyle name="Normal 17" xfId="551"/>
    <cellStyle name="Normal 17 2" xfId="552"/>
    <cellStyle name="Normal 17 2 2" xfId="553"/>
    <cellStyle name="Normal 17 2 2 2" xfId="1536"/>
    <cellStyle name="Normal 17 2 2 3" xfId="2161"/>
    <cellStyle name="Normal 17 2 2 4" xfId="2788"/>
    <cellStyle name="Normal 17 2 3" xfId="1224"/>
    <cellStyle name="Normal 17 2 4" xfId="1849"/>
    <cellStyle name="Normal 17 2 5" xfId="2476"/>
    <cellStyle name="Normal 17 3" xfId="554"/>
    <cellStyle name="Normal 17 3 2" xfId="1380"/>
    <cellStyle name="Normal 17 3 3" xfId="2005"/>
    <cellStyle name="Normal 17 3 4" xfId="2632"/>
    <cellStyle name="Normal 17 4" xfId="1068"/>
    <cellStyle name="Normal 17 5" xfId="1693"/>
    <cellStyle name="Normal 17 6" xfId="2320"/>
    <cellStyle name="Normal 18" xfId="555"/>
    <cellStyle name="Normal 18 2" xfId="556"/>
    <cellStyle name="Normal 19" xfId="557"/>
    <cellStyle name="Normal 2" xfId="558"/>
    <cellStyle name="Normal 2 10" xfId="559"/>
    <cellStyle name="Normal 2 11" xfId="560"/>
    <cellStyle name="Normal 2 12" xfId="561"/>
    <cellStyle name="Normal 2 12 2" xfId="562"/>
    <cellStyle name="Normal 2 12 2 2" xfId="563"/>
    <cellStyle name="Normal 2 12 2 2 2" xfId="1429"/>
    <cellStyle name="Normal 2 12 2 2 3" xfId="2054"/>
    <cellStyle name="Normal 2 12 2 2 4" xfId="2681"/>
    <cellStyle name="Normal 2 12 2 3" xfId="1117"/>
    <cellStyle name="Normal 2 12 2 4" xfId="1742"/>
    <cellStyle name="Normal 2 12 2 5" xfId="2369"/>
    <cellStyle name="Normal 2 12 3" xfId="564"/>
    <cellStyle name="Normal 2 12 3 2" xfId="1273"/>
    <cellStyle name="Normal 2 12 3 3" xfId="1898"/>
    <cellStyle name="Normal 2 12 3 4" xfId="2525"/>
    <cellStyle name="Normal 2 12 4" xfId="961"/>
    <cellStyle name="Normal 2 12 5" xfId="1586"/>
    <cellStyle name="Normal 2 12 6" xfId="2213"/>
    <cellStyle name="Normal 2 13" xfId="565"/>
    <cellStyle name="Normal 2 13 2" xfId="566"/>
    <cellStyle name="Normal 2 13 2 2" xfId="1381"/>
    <cellStyle name="Normal 2 13 2 3" xfId="2006"/>
    <cellStyle name="Normal 2 13 2 4" xfId="2633"/>
    <cellStyle name="Normal 2 13 3" xfId="1069"/>
    <cellStyle name="Normal 2 13 4" xfId="1694"/>
    <cellStyle name="Normal 2 13 5" xfId="2321"/>
    <cellStyle name="Normal 2 14" xfId="567"/>
    <cellStyle name="Normal 2 14 2" xfId="1225"/>
    <cellStyle name="Normal 2 14 3" xfId="1850"/>
    <cellStyle name="Normal 2 14 4" xfId="2477"/>
    <cellStyle name="Normal 2 15" xfId="925"/>
    <cellStyle name="Normal 2 15 2" xfId="2794"/>
    <cellStyle name="Normal 2 16" xfId="1538"/>
    <cellStyle name="Normal 2 17" xfId="2165"/>
    <cellStyle name="Normal 2 2" xfId="568"/>
    <cellStyle name="Normal 2 2 2" xfId="569"/>
    <cellStyle name="Normal 2 3" xfId="570"/>
    <cellStyle name="Normal 2 3 2" xfId="571"/>
    <cellStyle name="Normal 2 3 3" xfId="572"/>
    <cellStyle name="Normal 2 3 4" xfId="573"/>
    <cellStyle name="Normal 2 4" xfId="574"/>
    <cellStyle name="Normal 2 4 2" xfId="575"/>
    <cellStyle name="Normal 2 4 3" xfId="576"/>
    <cellStyle name="Normal 2 4 4" xfId="577"/>
    <cellStyle name="Normal 2 4 4 2" xfId="578"/>
    <cellStyle name="Normal 2 4 4 2 2" xfId="579"/>
    <cellStyle name="Normal 2 4 4 2 2 2" xfId="1486"/>
    <cellStyle name="Normal 2 4 4 2 2 3" xfId="2111"/>
    <cellStyle name="Normal 2 4 4 2 2 4" xfId="2738"/>
    <cellStyle name="Normal 2 4 4 2 3" xfId="1174"/>
    <cellStyle name="Normal 2 4 4 2 4" xfId="1799"/>
    <cellStyle name="Normal 2 4 4 2 5" xfId="2426"/>
    <cellStyle name="Normal 2 4 4 3" xfId="580"/>
    <cellStyle name="Normal 2 4 4 3 2" xfId="1330"/>
    <cellStyle name="Normal 2 4 4 3 3" xfId="1955"/>
    <cellStyle name="Normal 2 4 4 3 4" xfId="2582"/>
    <cellStyle name="Normal 2 4 4 4" xfId="1018"/>
    <cellStyle name="Normal 2 4 4 5" xfId="1643"/>
    <cellStyle name="Normal 2 4 4 6" xfId="2270"/>
    <cellStyle name="Normal 2 5" xfId="581"/>
    <cellStyle name="Normal 2 5 2" xfId="582"/>
    <cellStyle name="Normal 2 5 3" xfId="583"/>
    <cellStyle name="Normal 2 6" xfId="584"/>
    <cellStyle name="Normal 2 6 2" xfId="585"/>
    <cellStyle name="Normal 2 6 2 2" xfId="586"/>
    <cellStyle name="Normal 2 6 3" xfId="587"/>
    <cellStyle name="Normal 2 6 4" xfId="588"/>
    <cellStyle name="Normal 2 6 4 2" xfId="589"/>
    <cellStyle name="Normal 2 6 4 2 2" xfId="590"/>
    <cellStyle name="Normal 2 6 4 2 2 2" xfId="1491"/>
    <cellStyle name="Normal 2 6 4 2 2 3" xfId="2116"/>
    <cellStyle name="Normal 2 6 4 2 2 4" xfId="2743"/>
    <cellStyle name="Normal 2 6 4 2 3" xfId="1179"/>
    <cellStyle name="Normal 2 6 4 2 4" xfId="1804"/>
    <cellStyle name="Normal 2 6 4 2 5" xfId="2431"/>
    <cellStyle name="Normal 2 6 4 3" xfId="591"/>
    <cellStyle name="Normal 2 6 4 3 2" xfId="1335"/>
    <cellStyle name="Normal 2 6 4 3 3" xfId="1960"/>
    <cellStyle name="Normal 2 6 4 3 4" xfId="2587"/>
    <cellStyle name="Normal 2 6 4 4" xfId="1023"/>
    <cellStyle name="Normal 2 6 4 5" xfId="1648"/>
    <cellStyle name="Normal 2 6 4 6" xfId="2275"/>
    <cellStyle name="Normal 2 7" xfId="592"/>
    <cellStyle name="Normal 2 7 2" xfId="593"/>
    <cellStyle name="Normal 2 7 2 2" xfId="594"/>
    <cellStyle name="Normal 2 7 3" xfId="595"/>
    <cellStyle name="Normal 2 7 4" xfId="596"/>
    <cellStyle name="Normal 2 8" xfId="597"/>
    <cellStyle name="Normal 2 8 2" xfId="598"/>
    <cellStyle name="Normal 2 9" xfId="599"/>
    <cellStyle name="Normal 20" xfId="600"/>
    <cellStyle name="Normal 20 2" xfId="1537"/>
    <cellStyle name="Normal 20 3" xfId="2162"/>
    <cellStyle name="Normal 20 4" xfId="2789"/>
    <cellStyle name="Normal 21" xfId="2163"/>
    <cellStyle name="Normal 21 2" xfId="2790"/>
    <cellStyle name="Normal 22" xfId="2164"/>
    <cellStyle name="Normal 22 2" xfId="2791"/>
    <cellStyle name="Normal 23" xfId="2792"/>
    <cellStyle name="Normal 24" xfId="2793"/>
    <cellStyle name="Normal 3" xfId="601"/>
    <cellStyle name="Normal 3 2" xfId="602"/>
    <cellStyle name="Normal 3 2 2" xfId="603"/>
    <cellStyle name="Normal 3 2 2 2" xfId="604"/>
    <cellStyle name="Normal 3 2 2 2 2" xfId="605"/>
    <cellStyle name="Normal 3 2 2 3" xfId="606"/>
    <cellStyle name="Normal 3 2 3" xfId="607"/>
    <cellStyle name="Normal 3 2 3 2" xfId="608"/>
    <cellStyle name="Normal 3 2 3 2 2" xfId="609"/>
    <cellStyle name="Normal 3 2 3 3" xfId="610"/>
    <cellStyle name="Normal 3 2 4" xfId="611"/>
    <cellStyle name="Normal 3 2 4 2" xfId="612"/>
    <cellStyle name="Normal 3 2 5" xfId="613"/>
    <cellStyle name="Normal 3 3" xfId="614"/>
    <cellStyle name="Normal 3 3 2" xfId="615"/>
    <cellStyle name="Normal 3 3 2 2" xfId="616"/>
    <cellStyle name="Normal 3 3 2 2 2" xfId="617"/>
    <cellStyle name="Normal 3 3 2 2 2 2" xfId="618"/>
    <cellStyle name="Normal 3 3 2 2 2 2 2" xfId="1514"/>
    <cellStyle name="Normal 3 3 2 2 2 2 3" xfId="2139"/>
    <cellStyle name="Normal 3 3 2 2 2 2 4" xfId="2766"/>
    <cellStyle name="Normal 3 3 2 2 2 3" xfId="1202"/>
    <cellStyle name="Normal 3 3 2 2 2 4" xfId="1827"/>
    <cellStyle name="Normal 3 3 2 2 2 5" xfId="2454"/>
    <cellStyle name="Normal 3 3 2 2 3" xfId="619"/>
    <cellStyle name="Normal 3 3 2 2 3 2" xfId="1358"/>
    <cellStyle name="Normal 3 3 2 2 3 3" xfId="1983"/>
    <cellStyle name="Normal 3 3 2 2 3 4" xfId="2610"/>
    <cellStyle name="Normal 3 3 2 2 4" xfId="1046"/>
    <cellStyle name="Normal 3 3 2 2 5" xfId="1671"/>
    <cellStyle name="Normal 3 3 2 2 6" xfId="2298"/>
    <cellStyle name="Normal 3 3 2 3" xfId="620"/>
    <cellStyle name="Normal 3 3 2 3 2" xfId="621"/>
    <cellStyle name="Normal 3 3 2 3 2 2" xfId="1402"/>
    <cellStyle name="Normal 3 3 2 3 2 3" xfId="2027"/>
    <cellStyle name="Normal 3 3 2 3 2 4" xfId="2654"/>
    <cellStyle name="Normal 3 3 2 3 3" xfId="1090"/>
    <cellStyle name="Normal 3 3 2 3 4" xfId="1715"/>
    <cellStyle name="Normal 3 3 2 3 5" xfId="2342"/>
    <cellStyle name="Normal 3 3 2 4" xfId="622"/>
    <cellStyle name="Normal 3 3 2 4 2" xfId="1246"/>
    <cellStyle name="Normal 3 3 2 4 3" xfId="1871"/>
    <cellStyle name="Normal 3 3 2 4 4" xfId="2498"/>
    <cellStyle name="Normal 3 3 2 5" xfId="946"/>
    <cellStyle name="Normal 3 3 2 6" xfId="1559"/>
    <cellStyle name="Normal 3 3 2 7" xfId="2186"/>
    <cellStyle name="Normal 3 3 3" xfId="623"/>
    <cellStyle name="Normal 3 3 3 2" xfId="624"/>
    <cellStyle name="Normal 3 3 3 2 2" xfId="625"/>
    <cellStyle name="Normal 3 3 3 2 2 2" xfId="1411"/>
    <cellStyle name="Normal 3 3 3 2 2 3" xfId="2036"/>
    <cellStyle name="Normal 3 3 3 2 2 4" xfId="2663"/>
    <cellStyle name="Normal 3 3 3 2 3" xfId="1099"/>
    <cellStyle name="Normal 3 3 3 2 4" xfId="1724"/>
    <cellStyle name="Normal 3 3 3 2 5" xfId="2351"/>
    <cellStyle name="Normal 3 3 3 3" xfId="626"/>
    <cellStyle name="Normal 3 3 3 3 2" xfId="1255"/>
    <cellStyle name="Normal 3 3 3 3 3" xfId="1880"/>
    <cellStyle name="Normal 3 3 3 3 4" xfId="2507"/>
    <cellStyle name="Normal 3 3 3 4" xfId="955"/>
    <cellStyle name="Normal 3 3 3 5" xfId="1568"/>
    <cellStyle name="Normal 3 3 3 6" xfId="2195"/>
    <cellStyle name="Normal 3 4" xfId="627"/>
    <cellStyle name="Normal 3 4 2" xfId="628"/>
    <cellStyle name="Normal 3 4 2 2" xfId="629"/>
    <cellStyle name="Normal 3 4 2 3" xfId="630"/>
    <cellStyle name="Normal 3 4 2 3 2" xfId="631"/>
    <cellStyle name="Normal 3 4 2 3 2 2" xfId="632"/>
    <cellStyle name="Normal 3 4 2 3 2 2 2" xfId="1492"/>
    <cellStyle name="Normal 3 4 2 3 2 2 3" xfId="2117"/>
    <cellStyle name="Normal 3 4 2 3 2 2 4" xfId="2744"/>
    <cellStyle name="Normal 3 4 2 3 2 3" xfId="1180"/>
    <cellStyle name="Normal 3 4 2 3 2 4" xfId="1805"/>
    <cellStyle name="Normal 3 4 2 3 2 5" xfId="2432"/>
    <cellStyle name="Normal 3 4 2 3 3" xfId="633"/>
    <cellStyle name="Normal 3 4 2 3 3 2" xfId="1336"/>
    <cellStyle name="Normal 3 4 2 3 3 3" xfId="1961"/>
    <cellStyle name="Normal 3 4 2 3 3 4" xfId="2588"/>
    <cellStyle name="Normal 3 4 2 3 4" xfId="1024"/>
    <cellStyle name="Normal 3 4 2 3 5" xfId="1649"/>
    <cellStyle name="Normal 3 4 2 3 6" xfId="2276"/>
    <cellStyle name="Normal 3 4 3" xfId="634"/>
    <cellStyle name="Normal 3 4 3 2" xfId="635"/>
    <cellStyle name="Normal 3 4 3 2 2" xfId="636"/>
    <cellStyle name="Normal 3 4 3 2 2 2" xfId="1517"/>
    <cellStyle name="Normal 3 4 3 2 2 3" xfId="2142"/>
    <cellStyle name="Normal 3 4 3 2 2 4" xfId="2769"/>
    <cellStyle name="Normal 3 4 3 2 3" xfId="1205"/>
    <cellStyle name="Normal 3 4 3 2 4" xfId="1830"/>
    <cellStyle name="Normal 3 4 3 2 5" xfId="2457"/>
    <cellStyle name="Normal 3 4 3 3" xfId="637"/>
    <cellStyle name="Normal 3 4 3 3 2" xfId="1361"/>
    <cellStyle name="Normal 3 4 3 3 3" xfId="1986"/>
    <cellStyle name="Normal 3 4 3 3 4" xfId="2613"/>
    <cellStyle name="Normal 3 4 3 4" xfId="1049"/>
    <cellStyle name="Normal 3 4 3 5" xfId="1674"/>
    <cellStyle name="Normal 3 4 3 6" xfId="2301"/>
    <cellStyle name="Normal 3 4 4" xfId="638"/>
    <cellStyle name="Normal 3 4 4 2" xfId="639"/>
    <cellStyle name="Normal 3 4 4 2 2" xfId="640"/>
    <cellStyle name="Normal 3 4 4 2 2 2" xfId="1488"/>
    <cellStyle name="Normal 3 4 4 2 2 3" xfId="2113"/>
    <cellStyle name="Normal 3 4 4 2 2 4" xfId="2740"/>
    <cellStyle name="Normal 3 4 4 2 3" xfId="1176"/>
    <cellStyle name="Normal 3 4 4 2 4" xfId="1801"/>
    <cellStyle name="Normal 3 4 4 2 5" xfId="2428"/>
    <cellStyle name="Normal 3 4 4 3" xfId="641"/>
    <cellStyle name="Normal 3 4 4 3 2" xfId="1332"/>
    <cellStyle name="Normal 3 4 4 3 3" xfId="1957"/>
    <cellStyle name="Normal 3 4 4 3 4" xfId="2584"/>
    <cellStyle name="Normal 3 4 4 4" xfId="1020"/>
    <cellStyle name="Normal 3 4 4 5" xfId="1645"/>
    <cellStyle name="Normal 3 4 4 6" xfId="2272"/>
    <cellStyle name="Normal 3 4 5" xfId="642"/>
    <cellStyle name="Normal 3 4 5 2" xfId="643"/>
    <cellStyle name="Normal 3 4 5 2 2" xfId="1382"/>
    <cellStyle name="Normal 3 4 5 2 3" xfId="2007"/>
    <cellStyle name="Normal 3 4 5 2 4" xfId="2634"/>
    <cellStyle name="Normal 3 4 5 3" xfId="1070"/>
    <cellStyle name="Normal 3 4 5 4" xfId="1695"/>
    <cellStyle name="Normal 3 4 5 5" xfId="2322"/>
    <cellStyle name="Normal 3 4 6" xfId="644"/>
    <cellStyle name="Normal 3 4 6 2" xfId="1226"/>
    <cellStyle name="Normal 3 4 6 3" xfId="1851"/>
    <cellStyle name="Normal 3 4 6 4" xfId="2478"/>
    <cellStyle name="Normal 3 4 7" xfId="926"/>
    <cellStyle name="Normal 3 4 8" xfId="1539"/>
    <cellStyle name="Normal 3 4 9" xfId="2166"/>
    <cellStyle name="Normal 3 5" xfId="645"/>
    <cellStyle name="Normal 3 5 2" xfId="646"/>
    <cellStyle name="Normal 3 5 3" xfId="647"/>
    <cellStyle name="Normal 3 5 3 2" xfId="648"/>
    <cellStyle name="Normal 3 5 3 2 2" xfId="649"/>
    <cellStyle name="Normal 3 5 3 2 2 2" xfId="1534"/>
    <cellStyle name="Normal 3 5 3 2 2 3" xfId="2159"/>
    <cellStyle name="Normal 3 5 3 2 2 4" xfId="2786"/>
    <cellStyle name="Normal 3 5 3 2 3" xfId="1222"/>
    <cellStyle name="Normal 3 5 3 2 4" xfId="1847"/>
    <cellStyle name="Normal 3 5 3 2 5" xfId="2474"/>
    <cellStyle name="Normal 3 5 3 3" xfId="650"/>
    <cellStyle name="Normal 3 5 3 3 2" xfId="1378"/>
    <cellStyle name="Normal 3 5 3 3 3" xfId="2003"/>
    <cellStyle name="Normal 3 5 3 3 4" xfId="2630"/>
    <cellStyle name="Normal 3 5 3 4" xfId="1066"/>
    <cellStyle name="Normal 3 5 3 5" xfId="1691"/>
    <cellStyle name="Normal 3 5 3 6" xfId="2318"/>
    <cellStyle name="Normal 3 5 4" xfId="651"/>
    <cellStyle name="Normal 3 6" xfId="652"/>
    <cellStyle name="Normal 3 6 2" xfId="653"/>
    <cellStyle name="Normal 3 6 2 2" xfId="654"/>
    <cellStyle name="Normal 3 6 2 2 2" xfId="1487"/>
    <cellStyle name="Normal 3 6 2 2 3" xfId="2112"/>
    <cellStyle name="Normal 3 6 2 2 4" xfId="2739"/>
    <cellStyle name="Normal 3 6 2 3" xfId="1175"/>
    <cellStyle name="Normal 3 6 2 4" xfId="1800"/>
    <cellStyle name="Normal 3 6 2 5" xfId="2427"/>
    <cellStyle name="Normal 3 6 3" xfId="655"/>
    <cellStyle name="Normal 3 6 3 2" xfId="1331"/>
    <cellStyle name="Normal 3 6 3 3" xfId="1956"/>
    <cellStyle name="Normal 3 6 3 4" xfId="2583"/>
    <cellStyle name="Normal 3 6 4" xfId="1019"/>
    <cellStyle name="Normal 3 6 5" xfId="1644"/>
    <cellStyle name="Normal 3 6 6" xfId="2271"/>
    <cellStyle name="Normal 3 7" xfId="656"/>
    <cellStyle name="Normal 3 7 2" xfId="657"/>
    <cellStyle name="Normal 3 7 2 2" xfId="658"/>
    <cellStyle name="Normal 3 7 2 2 2" xfId="1458"/>
    <cellStyle name="Normal 3 7 2 2 3" xfId="2083"/>
    <cellStyle name="Normal 3 7 2 2 4" xfId="2710"/>
    <cellStyle name="Normal 3 7 2 3" xfId="1146"/>
    <cellStyle name="Normal 3 7 2 4" xfId="1771"/>
    <cellStyle name="Normal 3 7 2 5" xfId="2398"/>
    <cellStyle name="Normal 3 7 3" xfId="659"/>
    <cellStyle name="Normal 3 7 3 2" xfId="1302"/>
    <cellStyle name="Normal 3 7 3 3" xfId="1927"/>
    <cellStyle name="Normal 3 7 3 4" xfId="2554"/>
    <cellStyle name="Normal 3 7 4" xfId="990"/>
    <cellStyle name="Normal 3 7 5" xfId="1615"/>
    <cellStyle name="Normal 3 7 6" xfId="2242"/>
    <cellStyle name="Normal 3 8" xfId="660"/>
    <cellStyle name="Normal 3 8 2" xfId="661"/>
    <cellStyle name="Normal 3 8 2 2" xfId="662"/>
    <cellStyle name="Normal 3 8 2 2 2" xfId="1444"/>
    <cellStyle name="Normal 3 8 2 2 3" xfId="2069"/>
    <cellStyle name="Normal 3 8 2 2 4" xfId="2696"/>
    <cellStyle name="Normal 3 8 2 3" xfId="1132"/>
    <cellStyle name="Normal 3 8 2 4" xfId="1757"/>
    <cellStyle name="Normal 3 8 2 5" xfId="2384"/>
    <cellStyle name="Normal 3 8 3" xfId="663"/>
    <cellStyle name="Normal 3 8 3 2" xfId="1288"/>
    <cellStyle name="Normal 3 8 3 3" xfId="1913"/>
    <cellStyle name="Normal 3 8 3 4" xfId="2540"/>
    <cellStyle name="Normal 3 8 4" xfId="976"/>
    <cellStyle name="Normal 3 8 5" xfId="1601"/>
    <cellStyle name="Normal 3 8 6" xfId="2228"/>
    <cellStyle name="Normal 3 9" xfId="664"/>
    <cellStyle name="Normal 3 9 2" xfId="665"/>
    <cellStyle name="Normal 3 9 2 2" xfId="666"/>
    <cellStyle name="Normal 3 9 2 2 2" xfId="1430"/>
    <cellStyle name="Normal 3 9 2 2 3" xfId="2055"/>
    <cellStyle name="Normal 3 9 2 2 4" xfId="2682"/>
    <cellStyle name="Normal 3 9 2 3" xfId="1118"/>
    <cellStyle name="Normal 3 9 2 4" xfId="1743"/>
    <cellStyle name="Normal 3 9 2 5" xfId="2370"/>
    <cellStyle name="Normal 3 9 3" xfId="667"/>
    <cellStyle name="Normal 3 9 3 2" xfId="1274"/>
    <cellStyle name="Normal 3 9 3 3" xfId="1899"/>
    <cellStyle name="Normal 3 9 3 4" xfId="2526"/>
    <cellStyle name="Normal 3 9 4" xfId="962"/>
    <cellStyle name="Normal 3 9 5" xfId="1587"/>
    <cellStyle name="Normal 3 9 6" xfId="2214"/>
    <cellStyle name="Normal 4" xfId="668"/>
    <cellStyle name="Normal 4 2" xfId="669"/>
    <cellStyle name="Normal 4 2 2" xfId="670"/>
    <cellStyle name="Normal 4 2 3" xfId="671"/>
    <cellStyle name="Normal 4 2 4" xfId="672"/>
    <cellStyle name="Normal 4 3" xfId="673"/>
    <cellStyle name="Normal 4 4" xfId="674"/>
    <cellStyle name="Normal 4 5" xfId="675"/>
    <cellStyle name="Normal 5" xfId="676"/>
    <cellStyle name="Normal 5 10" xfId="1554"/>
    <cellStyle name="Normal 5 11" xfId="2181"/>
    <cellStyle name="Normal 5 2" xfId="677"/>
    <cellStyle name="Normal 5 2 2" xfId="678"/>
    <cellStyle name="Normal 5 2 2 2" xfId="679"/>
    <cellStyle name="Normal 5 2 2 2 2" xfId="680"/>
    <cellStyle name="Normal 5 2 2 3" xfId="681"/>
    <cellStyle name="Normal 5 2 3" xfId="682"/>
    <cellStyle name="Normal 5 2 3 2" xfId="683"/>
    <cellStyle name="Normal 5 2 3 2 2" xfId="684"/>
    <cellStyle name="Normal 5 2 3 3" xfId="685"/>
    <cellStyle name="Normal 5 2 4" xfId="686"/>
    <cellStyle name="Normal 5 2 4 2" xfId="687"/>
    <cellStyle name="Normal 5 2 5" xfId="688"/>
    <cellStyle name="Normal 5 2 6" xfId="689"/>
    <cellStyle name="Normal 5 2 6 2" xfId="690"/>
    <cellStyle name="Normal 5 2 6 2 2" xfId="691"/>
    <cellStyle name="Normal 5 2 6 2 2 2" xfId="1507"/>
    <cellStyle name="Normal 5 2 6 2 2 3" xfId="2132"/>
    <cellStyle name="Normal 5 2 6 2 2 4" xfId="2759"/>
    <cellStyle name="Normal 5 2 6 2 3" xfId="1195"/>
    <cellStyle name="Normal 5 2 6 2 4" xfId="1820"/>
    <cellStyle name="Normal 5 2 6 2 5" xfId="2447"/>
    <cellStyle name="Normal 5 2 6 3" xfId="692"/>
    <cellStyle name="Normal 5 2 6 3 2" xfId="1351"/>
    <cellStyle name="Normal 5 2 6 3 3" xfId="1976"/>
    <cellStyle name="Normal 5 2 6 3 4" xfId="2603"/>
    <cellStyle name="Normal 5 2 6 4" xfId="1039"/>
    <cellStyle name="Normal 5 2 6 5" xfId="1664"/>
    <cellStyle name="Normal 5 2 6 6" xfId="2291"/>
    <cellStyle name="Normal 5 3" xfId="693"/>
    <cellStyle name="Normal 5 3 2" xfId="694"/>
    <cellStyle name="Normal 5 3 2 2" xfId="695"/>
    <cellStyle name="Normal 5 3 2 2 2" xfId="696"/>
    <cellStyle name="Normal 5 3 2 3" xfId="697"/>
    <cellStyle name="Normal 5 3 3" xfId="698"/>
    <cellStyle name="Normal 5 3 3 2" xfId="699"/>
    <cellStyle name="Normal 5 3 3 2 2" xfId="700"/>
    <cellStyle name="Normal 5 3 3 3" xfId="701"/>
    <cellStyle name="Normal 5 3 4" xfId="702"/>
    <cellStyle name="Normal 5 3 4 2" xfId="703"/>
    <cellStyle name="Normal 5 3 5" xfId="704"/>
    <cellStyle name="Normal 5 4" xfId="705"/>
    <cellStyle name="Normal 5 4 2" xfId="706"/>
    <cellStyle name="Normal 5 4 2 2" xfId="707"/>
    <cellStyle name="Normal 5 4 2 2 2" xfId="708"/>
    <cellStyle name="Normal 5 4 2 2 2 2" xfId="1509"/>
    <cellStyle name="Normal 5 4 2 2 2 3" xfId="2134"/>
    <cellStyle name="Normal 5 4 2 2 2 4" xfId="2761"/>
    <cellStyle name="Normal 5 4 2 2 3" xfId="1197"/>
    <cellStyle name="Normal 5 4 2 2 4" xfId="1822"/>
    <cellStyle name="Normal 5 4 2 2 5" xfId="2449"/>
    <cellStyle name="Normal 5 4 2 3" xfId="709"/>
    <cellStyle name="Normal 5 4 2 3 2" xfId="1353"/>
    <cellStyle name="Normal 5 4 2 3 3" xfId="1978"/>
    <cellStyle name="Normal 5 4 2 3 4" xfId="2605"/>
    <cellStyle name="Normal 5 4 2 4" xfId="1041"/>
    <cellStyle name="Normal 5 4 2 5" xfId="1666"/>
    <cellStyle name="Normal 5 4 2 6" xfId="2293"/>
    <cellStyle name="Normal 5 4 3" xfId="710"/>
    <cellStyle name="Normal 5 4 3 2" xfId="711"/>
    <cellStyle name="Normal 5 4 3 2 2" xfId="1403"/>
    <cellStyle name="Normal 5 4 3 2 3" xfId="2028"/>
    <cellStyle name="Normal 5 4 3 2 4" xfId="2655"/>
    <cellStyle name="Normal 5 4 3 3" xfId="1091"/>
    <cellStyle name="Normal 5 4 3 4" xfId="1716"/>
    <cellStyle name="Normal 5 4 3 5" xfId="2343"/>
    <cellStyle name="Normal 5 4 4" xfId="712"/>
    <cellStyle name="Normal 5 4 4 2" xfId="1247"/>
    <cellStyle name="Normal 5 4 4 3" xfId="1872"/>
    <cellStyle name="Normal 5 4 4 4" xfId="2499"/>
    <cellStyle name="Normal 5 4 5" xfId="947"/>
    <cellStyle name="Normal 5 4 6" xfId="1560"/>
    <cellStyle name="Normal 5 4 7" xfId="2187"/>
    <cellStyle name="Normal 5 5" xfId="713"/>
    <cellStyle name="Normal 5 5 2" xfId="714"/>
    <cellStyle name="Normal 5 5 2 2" xfId="715"/>
    <cellStyle name="Normal 5 5 2 2 2" xfId="716"/>
    <cellStyle name="Normal 5 5 2 2 2 2" xfId="1532"/>
    <cellStyle name="Normal 5 5 2 2 2 3" xfId="2157"/>
    <cellStyle name="Normal 5 5 2 2 2 4" xfId="2784"/>
    <cellStyle name="Normal 5 5 2 2 3" xfId="1220"/>
    <cellStyle name="Normal 5 5 2 2 4" xfId="1845"/>
    <cellStyle name="Normal 5 5 2 2 5" xfId="2472"/>
    <cellStyle name="Normal 5 5 2 3" xfId="717"/>
    <cellStyle name="Normal 5 5 2 3 2" xfId="1376"/>
    <cellStyle name="Normal 5 5 2 3 3" xfId="2001"/>
    <cellStyle name="Normal 5 5 2 3 4" xfId="2628"/>
    <cellStyle name="Normal 5 5 2 4" xfId="1064"/>
    <cellStyle name="Normal 5 5 2 5" xfId="1689"/>
    <cellStyle name="Normal 5 5 2 6" xfId="2316"/>
    <cellStyle name="Normal 5 5 3" xfId="718"/>
    <cellStyle name="Normal 5 5 3 2" xfId="719"/>
    <cellStyle name="Normal 5 5 3 2 2" xfId="1412"/>
    <cellStyle name="Normal 5 5 3 2 3" xfId="2037"/>
    <cellStyle name="Normal 5 5 3 2 4" xfId="2664"/>
    <cellStyle name="Normal 5 5 3 3" xfId="1100"/>
    <cellStyle name="Normal 5 5 3 4" xfId="1725"/>
    <cellStyle name="Normal 5 5 3 5" xfId="2352"/>
    <cellStyle name="Normal 5 5 4" xfId="720"/>
    <cellStyle name="Normal 5 5 4 2" xfId="1256"/>
    <cellStyle name="Normal 5 5 4 3" xfId="1881"/>
    <cellStyle name="Normal 5 5 4 4" xfId="2508"/>
    <cellStyle name="Normal 5 5 5" xfId="956"/>
    <cellStyle name="Normal 5 5 6" xfId="1569"/>
    <cellStyle name="Normal 5 5 7" xfId="2196"/>
    <cellStyle name="Normal 5 6" xfId="721"/>
    <cellStyle name="Normal 5 6 2" xfId="722"/>
    <cellStyle name="Normal 5 6 2 2" xfId="723"/>
    <cellStyle name="Normal 5 6 2 2 2" xfId="1489"/>
    <cellStyle name="Normal 5 6 2 2 3" xfId="2114"/>
    <cellStyle name="Normal 5 6 2 2 4" xfId="2741"/>
    <cellStyle name="Normal 5 6 2 3" xfId="1177"/>
    <cellStyle name="Normal 5 6 2 4" xfId="1802"/>
    <cellStyle name="Normal 5 6 2 5" xfId="2429"/>
    <cellStyle name="Normal 5 6 3" xfId="724"/>
    <cellStyle name="Normal 5 6 3 2" xfId="1333"/>
    <cellStyle name="Normal 5 6 3 3" xfId="1958"/>
    <cellStyle name="Normal 5 6 3 4" xfId="2585"/>
    <cellStyle name="Normal 5 6 4" xfId="1021"/>
    <cellStyle name="Normal 5 6 5" xfId="1646"/>
    <cellStyle name="Normal 5 6 6" xfId="2273"/>
    <cellStyle name="Normal 5 7" xfId="725"/>
    <cellStyle name="Normal 5 7 2" xfId="726"/>
    <cellStyle name="Normal 5 7 2 2" xfId="1397"/>
    <cellStyle name="Normal 5 7 2 3" xfId="2022"/>
    <cellStyle name="Normal 5 7 2 4" xfId="2649"/>
    <cellStyle name="Normal 5 7 3" xfId="1085"/>
    <cellStyle name="Normal 5 7 4" xfId="1710"/>
    <cellStyle name="Normal 5 7 5" xfId="2337"/>
    <cellStyle name="Normal 5 8" xfId="727"/>
    <cellStyle name="Normal 5 8 2" xfId="1241"/>
    <cellStyle name="Normal 5 8 3" xfId="1866"/>
    <cellStyle name="Normal 5 8 4" xfId="2493"/>
    <cellStyle name="Normal 5 9" xfId="941"/>
    <cellStyle name="Normal 6" xfId="728"/>
    <cellStyle name="Normal 6 2" xfId="729"/>
    <cellStyle name="Normal 6 2 2" xfId="730"/>
    <cellStyle name="Normal 6 3" xfId="731"/>
    <cellStyle name="Normal 7" xfId="732"/>
    <cellStyle name="Normal 7 2" xfId="733"/>
    <cellStyle name="Normal 7 2 2" xfId="734"/>
    <cellStyle name="Normal 7 2 2 2" xfId="735"/>
    <cellStyle name="Normal 7 2 2 2 2" xfId="736"/>
    <cellStyle name="Normal 7 2 2 2 2 2" xfId="1515"/>
    <cellStyle name="Normal 7 2 2 2 2 3" xfId="2140"/>
    <cellStyle name="Normal 7 2 2 2 2 4" xfId="2767"/>
    <cellStyle name="Normal 7 2 2 2 3" xfId="1203"/>
    <cellStyle name="Normal 7 2 2 2 4" xfId="1828"/>
    <cellStyle name="Normal 7 2 2 2 5" xfId="2455"/>
    <cellStyle name="Normal 7 2 2 3" xfId="737"/>
    <cellStyle name="Normal 7 2 2 3 2" xfId="1359"/>
    <cellStyle name="Normal 7 2 2 3 3" xfId="1984"/>
    <cellStyle name="Normal 7 2 2 3 4" xfId="2611"/>
    <cellStyle name="Normal 7 2 2 4" xfId="1047"/>
    <cellStyle name="Normal 7 2 2 5" xfId="1672"/>
    <cellStyle name="Normal 7 2 2 6" xfId="2299"/>
    <cellStyle name="Normal 7 2 3" xfId="738"/>
    <cellStyle name="Normal 7 2 3 2" xfId="739"/>
    <cellStyle name="Normal 7 2 3 2 2" xfId="1404"/>
    <cellStyle name="Normal 7 2 3 2 3" xfId="2029"/>
    <cellStyle name="Normal 7 2 3 2 4" xfId="2656"/>
    <cellStyle name="Normal 7 2 3 3" xfId="1092"/>
    <cellStyle name="Normal 7 2 3 4" xfId="1717"/>
    <cellStyle name="Normal 7 2 3 5" xfId="2344"/>
    <cellStyle name="Normal 7 2 4" xfId="740"/>
    <cellStyle name="Normal 7 2 4 2" xfId="1248"/>
    <cellStyle name="Normal 7 2 4 3" xfId="1873"/>
    <cellStyle name="Normal 7 2 4 4" xfId="2500"/>
    <cellStyle name="Normal 7 2 5" xfId="948"/>
    <cellStyle name="Normal 7 2 6" xfId="1561"/>
    <cellStyle name="Normal 7 2 7" xfId="2188"/>
    <cellStyle name="Normal 7 3" xfId="741"/>
    <cellStyle name="Normal 7 3 2" xfId="742"/>
    <cellStyle name="Normal 7 3 2 2" xfId="743"/>
    <cellStyle name="Normal 7 3 2 2 2" xfId="1413"/>
    <cellStyle name="Normal 7 3 2 2 3" xfId="2038"/>
    <cellStyle name="Normal 7 3 2 2 4" xfId="2665"/>
    <cellStyle name="Normal 7 3 2 3" xfId="1101"/>
    <cellStyle name="Normal 7 3 2 4" xfId="1726"/>
    <cellStyle name="Normal 7 3 2 5" xfId="2353"/>
    <cellStyle name="Normal 7 3 3" xfId="744"/>
    <cellStyle name="Normal 7 3 3 2" xfId="1257"/>
    <cellStyle name="Normal 7 3 3 3" xfId="1882"/>
    <cellStyle name="Normal 7 3 3 4" xfId="2509"/>
    <cellStyle name="Normal 7 3 4" xfId="957"/>
    <cellStyle name="Normal 7 3 5" xfId="1570"/>
    <cellStyle name="Normal 7 3 6" xfId="2197"/>
    <cellStyle name="Normal 8" xfId="745"/>
    <cellStyle name="Normal 8 2" xfId="746"/>
    <cellStyle name="Normal 8 2 2" xfId="747"/>
    <cellStyle name="Normal 8 2 2 2" xfId="748"/>
    <cellStyle name="Normal 8 2 3" xfId="749"/>
    <cellStyle name="Normal 8 3" xfId="750"/>
    <cellStyle name="Normal 8 3 2" xfId="751"/>
    <cellStyle name="Normal 8 3 2 2" xfId="752"/>
    <cellStyle name="Normal 8 3 3" xfId="753"/>
    <cellStyle name="Normal 8 4" xfId="754"/>
    <cellStyle name="Normal 8 4 2" xfId="755"/>
    <cellStyle name="Normal 8 5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rmal_Dashboard" xfId="2"/>
    <cellStyle name="Normal_TemplateDownload" xfId="4"/>
    <cellStyle name="Note 2" xfId="769"/>
    <cellStyle name="Note 2 10" xfId="942"/>
    <cellStyle name="Note 2 11" xfId="1555"/>
    <cellStyle name="Note 2 12" xfId="2182"/>
    <cellStyle name="Note 2 2" xfId="770"/>
    <cellStyle name="Note 2 2 2" xfId="771"/>
    <cellStyle name="Note 2 2 2 2" xfId="772"/>
    <cellStyle name="Note 2 2 2 2 2" xfId="773"/>
    <cellStyle name="Note 2 2 2 2 2 2" xfId="1490"/>
    <cellStyle name="Note 2 2 2 2 2 3" xfId="2115"/>
    <cellStyle name="Note 2 2 2 2 2 4" xfId="2742"/>
    <cellStyle name="Note 2 2 2 2 3" xfId="1178"/>
    <cellStyle name="Note 2 2 2 2 4" xfId="1803"/>
    <cellStyle name="Note 2 2 2 2 5" xfId="2430"/>
    <cellStyle name="Note 2 2 2 3" xfId="774"/>
    <cellStyle name="Note 2 2 2 3 2" xfId="1334"/>
    <cellStyle name="Note 2 2 2 3 3" xfId="1959"/>
    <cellStyle name="Note 2 2 2 3 4" xfId="2586"/>
    <cellStyle name="Note 2 2 2 4" xfId="1022"/>
    <cellStyle name="Note 2 2 2 5" xfId="1647"/>
    <cellStyle name="Note 2 2 2 6" xfId="2274"/>
    <cellStyle name="Note 2 2 3" xfId="775"/>
    <cellStyle name="Note 2 2 3 2" xfId="776"/>
    <cellStyle name="Note 2 2 3 2 2" xfId="1405"/>
    <cellStyle name="Note 2 2 3 2 3" xfId="2030"/>
    <cellStyle name="Note 2 2 3 2 4" xfId="2657"/>
    <cellStyle name="Note 2 2 3 3" xfId="1093"/>
    <cellStyle name="Note 2 2 3 4" xfId="1718"/>
    <cellStyle name="Note 2 2 3 5" xfId="2345"/>
    <cellStyle name="Note 2 2 4" xfId="777"/>
    <cellStyle name="Note 2 2 4 2" xfId="1249"/>
    <cellStyle name="Note 2 2 4 3" xfId="1874"/>
    <cellStyle name="Note 2 2 4 4" xfId="2501"/>
    <cellStyle name="Note 2 2 5" xfId="949"/>
    <cellStyle name="Note 2 2 6" xfId="1562"/>
    <cellStyle name="Note 2 2 7" xfId="2189"/>
    <cellStyle name="Note 2 3" xfId="778"/>
    <cellStyle name="Note 2 3 2" xfId="779"/>
    <cellStyle name="Note 2 3 2 2" xfId="780"/>
    <cellStyle name="Note 2 3 2 2 2" xfId="781"/>
    <cellStyle name="Note 2 3 2 2 2 2" xfId="1508"/>
    <cellStyle name="Note 2 3 2 2 2 3" xfId="2133"/>
    <cellStyle name="Note 2 3 2 2 2 4" xfId="2760"/>
    <cellStyle name="Note 2 3 2 2 3" xfId="1196"/>
    <cellStyle name="Note 2 3 2 2 4" xfId="1821"/>
    <cellStyle name="Note 2 3 2 2 5" xfId="2448"/>
    <cellStyle name="Note 2 3 2 3" xfId="782"/>
    <cellStyle name="Note 2 3 2 3 2" xfId="1352"/>
    <cellStyle name="Note 2 3 2 3 3" xfId="1977"/>
    <cellStyle name="Note 2 3 2 3 4" xfId="2604"/>
    <cellStyle name="Note 2 3 2 4" xfId="1040"/>
    <cellStyle name="Note 2 3 2 5" xfId="1665"/>
    <cellStyle name="Note 2 3 2 6" xfId="2292"/>
    <cellStyle name="Note 2 3 3" xfId="783"/>
    <cellStyle name="Note 2 3 3 2" xfId="784"/>
    <cellStyle name="Note 2 3 3 2 2" xfId="1414"/>
    <cellStyle name="Note 2 3 3 2 3" xfId="2039"/>
    <cellStyle name="Note 2 3 3 2 4" xfId="2666"/>
    <cellStyle name="Note 2 3 3 3" xfId="1102"/>
    <cellStyle name="Note 2 3 3 4" xfId="1727"/>
    <cellStyle name="Note 2 3 3 5" xfId="2354"/>
    <cellStyle name="Note 2 3 4" xfId="785"/>
    <cellStyle name="Note 2 3 4 2" xfId="1258"/>
    <cellStyle name="Note 2 3 4 3" xfId="1883"/>
    <cellStyle name="Note 2 3 4 4" xfId="2510"/>
    <cellStyle name="Note 2 3 5" xfId="958"/>
    <cellStyle name="Note 2 3 6" xfId="1571"/>
    <cellStyle name="Note 2 3 7" xfId="2198"/>
    <cellStyle name="Note 2 4" xfId="786"/>
    <cellStyle name="Note 2 4 2" xfId="787"/>
    <cellStyle name="Note 2 4 2 2" xfId="788"/>
    <cellStyle name="Note 2 4 2 2 2" xfId="1459"/>
    <cellStyle name="Note 2 4 2 2 3" xfId="2084"/>
    <cellStyle name="Note 2 4 2 2 4" xfId="2711"/>
    <cellStyle name="Note 2 4 2 3" xfId="1147"/>
    <cellStyle name="Note 2 4 2 4" xfId="1772"/>
    <cellStyle name="Note 2 4 2 5" xfId="2399"/>
    <cellStyle name="Note 2 4 3" xfId="789"/>
    <cellStyle name="Note 2 4 3 2" xfId="1303"/>
    <cellStyle name="Note 2 4 3 3" xfId="1928"/>
    <cellStyle name="Note 2 4 3 4" xfId="2555"/>
    <cellStyle name="Note 2 4 4" xfId="991"/>
    <cellStyle name="Note 2 4 5" xfId="1616"/>
    <cellStyle name="Note 2 4 6" xfId="2243"/>
    <cellStyle name="Note 2 5" xfId="790"/>
    <cellStyle name="Note 2 5 2" xfId="791"/>
    <cellStyle name="Note 2 5 2 2" xfId="792"/>
    <cellStyle name="Note 2 5 2 2 2" xfId="1445"/>
    <cellStyle name="Note 2 5 2 2 3" xfId="2070"/>
    <cellStyle name="Note 2 5 2 2 4" xfId="2697"/>
    <cellStyle name="Note 2 5 2 3" xfId="1133"/>
    <cellStyle name="Note 2 5 2 4" xfId="1758"/>
    <cellStyle name="Note 2 5 2 5" xfId="2385"/>
    <cellStyle name="Note 2 5 3" xfId="793"/>
    <cellStyle name="Note 2 5 3 2" xfId="1289"/>
    <cellStyle name="Note 2 5 3 3" xfId="1914"/>
    <cellStyle name="Note 2 5 3 4" xfId="2541"/>
    <cellStyle name="Note 2 5 4" xfId="977"/>
    <cellStyle name="Note 2 5 5" xfId="1602"/>
    <cellStyle name="Note 2 5 6" xfId="2229"/>
    <cellStyle name="Note 2 6" xfId="794"/>
    <cellStyle name="Note 2 6 2" xfId="795"/>
    <cellStyle name="Note 2 6 2 2" xfId="796"/>
    <cellStyle name="Note 2 6 2 2 2" xfId="1533"/>
    <cellStyle name="Note 2 6 2 2 3" xfId="2158"/>
    <cellStyle name="Note 2 6 2 2 4" xfId="2785"/>
    <cellStyle name="Note 2 6 2 3" xfId="1221"/>
    <cellStyle name="Note 2 6 2 4" xfId="1846"/>
    <cellStyle name="Note 2 6 2 5" xfId="2473"/>
    <cellStyle name="Note 2 6 3" xfId="797"/>
    <cellStyle name="Note 2 6 3 2" xfId="1377"/>
    <cellStyle name="Note 2 6 3 3" xfId="2002"/>
    <cellStyle name="Note 2 6 3 4" xfId="2629"/>
    <cellStyle name="Note 2 6 4" xfId="1065"/>
    <cellStyle name="Note 2 6 5" xfId="1690"/>
    <cellStyle name="Note 2 6 6" xfId="2317"/>
    <cellStyle name="Note 2 7" xfId="798"/>
    <cellStyle name="Note 2 7 2" xfId="799"/>
    <cellStyle name="Note 2 7 2 2" xfId="800"/>
    <cellStyle name="Note 2 7 2 2 2" xfId="1431"/>
    <cellStyle name="Note 2 7 2 2 3" xfId="2056"/>
    <cellStyle name="Note 2 7 2 2 4" xfId="2683"/>
    <cellStyle name="Note 2 7 2 3" xfId="1119"/>
    <cellStyle name="Note 2 7 2 4" xfId="1744"/>
    <cellStyle name="Note 2 7 2 5" xfId="2371"/>
    <cellStyle name="Note 2 7 3" xfId="801"/>
    <cellStyle name="Note 2 7 3 2" xfId="1275"/>
    <cellStyle name="Note 2 7 3 3" xfId="1900"/>
    <cellStyle name="Note 2 7 3 4" xfId="2527"/>
    <cellStyle name="Note 2 7 4" xfId="963"/>
    <cellStyle name="Note 2 7 5" xfId="1588"/>
    <cellStyle name="Note 2 7 6" xfId="2215"/>
    <cellStyle name="Note 2 8" xfId="802"/>
    <cellStyle name="Note 2 8 2" xfId="803"/>
    <cellStyle name="Note 2 8 2 2" xfId="1398"/>
    <cellStyle name="Note 2 8 2 3" xfId="2023"/>
    <cellStyle name="Note 2 8 2 4" xfId="2650"/>
    <cellStyle name="Note 2 8 3" xfId="1086"/>
    <cellStyle name="Note 2 8 4" xfId="1711"/>
    <cellStyle name="Note 2 8 5" xfId="2338"/>
    <cellStyle name="Note 2 9" xfId="804"/>
    <cellStyle name="Note 2 9 2" xfId="1242"/>
    <cellStyle name="Note 2 9 3" xfId="1867"/>
    <cellStyle name="Note 2 9 4" xfId="2494"/>
    <cellStyle name="Note 3" xfId="805"/>
    <cellStyle name="Output" xfId="894" builtinId="21" customBuiltin="1"/>
    <cellStyle name="Output 2" xfId="806"/>
    <cellStyle name="Output 2 2" xfId="807"/>
    <cellStyle name="Percent" xfId="1" builtinId="5"/>
    <cellStyle name="Percent 2" xfId="808"/>
    <cellStyle name="Percent 2 2" xfId="809"/>
    <cellStyle name="Percent 2 2 2" xfId="810"/>
    <cellStyle name="Percent 2 2 3" xfId="811"/>
    <cellStyle name="Percent 2 3" xfId="812"/>
    <cellStyle name="Percent 2 3 2" xfId="813"/>
    <cellStyle name="Percent 2 3 3" xfId="814"/>
    <cellStyle name="Percent 2 4" xfId="815"/>
    <cellStyle name="Percent 2 5" xfId="816"/>
    <cellStyle name="Percent 2 5 2" xfId="817"/>
    <cellStyle name="Percent 2 5 3" xfId="818"/>
    <cellStyle name="Percent 2 6" xfId="819"/>
    <cellStyle name="Percent 2 7" xfId="820"/>
    <cellStyle name="Percent 2 8" xfId="821"/>
    <cellStyle name="Percent 3" xfId="822"/>
    <cellStyle name="Percent 3 2" xfId="823"/>
    <cellStyle name="Percent 3 2 2" xfId="824"/>
    <cellStyle name="Percent 3 2 2 2" xfId="825"/>
    <cellStyle name="Percent 3 2 2 2 2" xfId="826"/>
    <cellStyle name="Percent 3 2 2 2 2 2" xfId="1510"/>
    <cellStyle name="Percent 3 2 2 2 2 3" xfId="2135"/>
    <cellStyle name="Percent 3 2 2 2 2 4" xfId="2762"/>
    <cellStyle name="Percent 3 2 2 2 3" xfId="1198"/>
    <cellStyle name="Percent 3 2 2 2 4" xfId="1823"/>
    <cellStyle name="Percent 3 2 2 2 5" xfId="2450"/>
    <cellStyle name="Percent 3 2 2 3" xfId="827"/>
    <cellStyle name="Percent 3 2 2 3 2" xfId="1354"/>
    <cellStyle name="Percent 3 2 2 3 3" xfId="1979"/>
    <cellStyle name="Percent 3 2 2 3 4" xfId="2606"/>
    <cellStyle name="Percent 3 2 2 4" xfId="1042"/>
    <cellStyle name="Percent 3 2 2 5" xfId="1667"/>
    <cellStyle name="Percent 3 2 2 6" xfId="2294"/>
    <cellStyle name="Percent 3 2 3" xfId="828"/>
    <cellStyle name="Percent 3 2 3 2" xfId="829"/>
    <cellStyle name="Percent 3 2 3 2 2" xfId="1415"/>
    <cellStyle name="Percent 3 2 3 2 3" xfId="2040"/>
    <cellStyle name="Percent 3 2 3 2 4" xfId="2667"/>
    <cellStyle name="Percent 3 2 3 3" xfId="1103"/>
    <cellStyle name="Percent 3 2 3 4" xfId="1728"/>
    <cellStyle name="Percent 3 2 3 5" xfId="2355"/>
    <cellStyle name="Percent 3 2 4" xfId="830"/>
    <cellStyle name="Percent 3 2 4 2" xfId="1259"/>
    <cellStyle name="Percent 3 2 4 3" xfId="1884"/>
    <cellStyle name="Percent 3 2 4 4" xfId="2511"/>
    <cellStyle name="Percent 3 2 5" xfId="959"/>
    <cellStyle name="Percent 3 2 6" xfId="1572"/>
    <cellStyle name="Percent 3 2 7" xfId="2199"/>
    <cellStyle name="Percent 3 3" xfId="831"/>
    <cellStyle name="Percent 3 4" xfId="832"/>
    <cellStyle name="Percent 3 4 2" xfId="833"/>
    <cellStyle name="Percent 3 4 2 2" xfId="1406"/>
    <cellStyle name="Percent 3 4 2 3" xfId="2031"/>
    <cellStyle name="Percent 3 4 2 4" xfId="2658"/>
    <cellStyle name="Percent 3 4 3" xfId="1094"/>
    <cellStyle name="Percent 3 4 4" xfId="1719"/>
    <cellStyle name="Percent 3 4 5" xfId="2346"/>
    <cellStyle name="Percent 3 5" xfId="834"/>
    <cellStyle name="Percent 3 5 2" xfId="1250"/>
    <cellStyle name="Percent 3 5 3" xfId="1875"/>
    <cellStyle name="Percent 3 5 4" xfId="2502"/>
    <cellStyle name="Percent 3 6" xfId="950"/>
    <cellStyle name="Percent 3 7" xfId="1563"/>
    <cellStyle name="Percent 3 8" xfId="2190"/>
    <cellStyle name="Percent 4" xfId="835"/>
    <cellStyle name="Percent 4 2" xfId="836"/>
    <cellStyle name="Percent 4 2 2" xfId="837"/>
    <cellStyle name="Percent 4 2 3" xfId="838"/>
    <cellStyle name="Percent 4 3" xfId="839"/>
    <cellStyle name="Percent 4 4" xfId="840"/>
    <cellStyle name="Percent 5" xfId="841"/>
    <cellStyle name="Percent 5 2" xfId="842"/>
    <cellStyle name="Percent 5 2 2" xfId="843"/>
    <cellStyle name="Percent 5 2 2 2" xfId="844"/>
    <cellStyle name="Percent 5 2 2 2 2" xfId="845"/>
    <cellStyle name="Percent 5 2 2 2 2 2" xfId="1516"/>
    <cellStyle name="Percent 5 2 2 2 2 3" xfId="2141"/>
    <cellStyle name="Percent 5 2 2 2 2 4" xfId="2768"/>
    <cellStyle name="Percent 5 2 2 2 3" xfId="1204"/>
    <cellStyle name="Percent 5 2 2 2 4" xfId="1829"/>
    <cellStyle name="Percent 5 2 2 2 5" xfId="2456"/>
    <cellStyle name="Percent 5 2 2 3" xfId="846"/>
    <cellStyle name="Percent 5 2 2 3 2" xfId="1360"/>
    <cellStyle name="Percent 5 2 2 3 3" xfId="1985"/>
    <cellStyle name="Percent 5 2 2 3 4" xfId="2612"/>
    <cellStyle name="Percent 5 2 2 4" xfId="1048"/>
    <cellStyle name="Percent 5 2 2 5" xfId="1673"/>
    <cellStyle name="Percent 5 2 2 6" xfId="2300"/>
    <cellStyle name="Percent 5 2 3" xfId="847"/>
    <cellStyle name="Percent 5 2 3 2" xfId="848"/>
    <cellStyle name="Percent 5 2 3 2 2" xfId="1416"/>
    <cellStyle name="Percent 5 2 3 2 3" xfId="2041"/>
    <cellStyle name="Percent 5 2 3 2 4" xfId="2668"/>
    <cellStyle name="Percent 5 2 3 3" xfId="1104"/>
    <cellStyle name="Percent 5 2 3 4" xfId="1729"/>
    <cellStyle name="Percent 5 2 3 5" xfId="2356"/>
    <cellStyle name="Percent 5 2 4" xfId="849"/>
    <cellStyle name="Percent 5 2 4 2" xfId="1260"/>
    <cellStyle name="Percent 5 2 4 3" xfId="1885"/>
    <cellStyle name="Percent 5 2 4 4" xfId="2512"/>
    <cellStyle name="Percent 5 2 5" xfId="960"/>
    <cellStyle name="Percent 5 2 6" xfId="1573"/>
    <cellStyle name="Percent 5 2 7" xfId="2200"/>
    <cellStyle name="Percent 5 3" xfId="850"/>
    <cellStyle name="Percent 5 4" xfId="851"/>
    <cellStyle name="Percent 5 4 2" xfId="852"/>
    <cellStyle name="Percent 5 4 2 2" xfId="1407"/>
    <cellStyle name="Percent 5 4 2 3" xfId="2032"/>
    <cellStyle name="Percent 5 4 2 4" xfId="2659"/>
    <cellStyle name="Percent 5 4 3" xfId="1095"/>
    <cellStyle name="Percent 5 4 4" xfId="1720"/>
    <cellStyle name="Percent 5 4 5" xfId="2347"/>
    <cellStyle name="Percent 5 5" xfId="853"/>
    <cellStyle name="Percent 5 5 2" xfId="1251"/>
    <cellStyle name="Percent 5 5 3" xfId="1876"/>
    <cellStyle name="Percent 5 5 4" xfId="2503"/>
    <cellStyle name="Percent 5 6" xfId="951"/>
    <cellStyle name="Percent 5 7" xfId="1564"/>
    <cellStyle name="Percent 5 8" xfId="2191"/>
    <cellStyle name="Percent 6" xfId="854"/>
    <cellStyle name="Percent 7" xfId="855"/>
    <cellStyle name="Percent 7 2" xfId="856"/>
    <cellStyle name="Percent 7 2 2" xfId="857"/>
    <cellStyle name="Percent 7 2 2 2" xfId="1535"/>
    <cellStyle name="Percent 7 2 2 3" xfId="2160"/>
    <cellStyle name="Percent 7 2 2 4" xfId="2787"/>
    <cellStyle name="Percent 7 2 3" xfId="1223"/>
    <cellStyle name="Percent 7 2 4" xfId="1848"/>
    <cellStyle name="Percent 7 2 5" xfId="2475"/>
    <cellStyle name="Percent 7 3" xfId="858"/>
    <cellStyle name="Percent 7 3 2" xfId="1379"/>
    <cellStyle name="Percent 7 3 3" xfId="2004"/>
    <cellStyle name="Percent 7 3 4" xfId="2631"/>
    <cellStyle name="Percent 7 4" xfId="1067"/>
    <cellStyle name="Percent 7 5" xfId="1692"/>
    <cellStyle name="Percent 7 6" xfId="2319"/>
    <cellStyle name="Plain" xfId="859"/>
    <cellStyle name="Plain 2" xfId="860"/>
    <cellStyle name="Plain 2 2" xfId="861"/>
    <cellStyle name="Plain 2 2 2" xfId="862"/>
    <cellStyle name="Plain 2 2 3" xfId="863"/>
    <cellStyle name="Plain 2 3" xfId="864"/>
    <cellStyle name="Plain 2 3 2" xfId="865"/>
    <cellStyle name="Plain 2 3 3" xfId="866"/>
    <cellStyle name="Plain 2 4" xfId="867"/>
    <cellStyle name="Plain 2 5" xfId="868"/>
    <cellStyle name="Plain 2 6" xfId="869"/>
    <cellStyle name="Plain 2 7" xfId="870"/>
    <cellStyle name="Plain 3" xfId="871"/>
    <cellStyle name="Plain 3 2" xfId="872"/>
    <cellStyle name="Plain 3 2 2" xfId="873"/>
    <cellStyle name="Plain 3 2 3" xfId="874"/>
    <cellStyle name="Plain 3 3" xfId="875"/>
    <cellStyle name="Plain 3 4" xfId="876"/>
    <cellStyle name="Plain 4" xfId="877"/>
    <cellStyle name="Plain 4 2" xfId="878"/>
    <cellStyle name="Plain 4 3" xfId="879"/>
    <cellStyle name="Plain 5" xfId="880"/>
    <cellStyle name="Title" xfId="885" builtinId="15" customBuiltin="1"/>
    <cellStyle name="Total" xfId="900" builtinId="25" customBuiltin="1"/>
    <cellStyle name="Total 2" xfId="881"/>
    <cellStyle name="Total 2 2" xfId="882"/>
    <cellStyle name="Warning Text" xfId="898" builtinId="11" customBuiltin="1"/>
    <cellStyle name="Warning Text 2" xfId="883"/>
    <cellStyle name="Warning Text 2 2" xfId="884"/>
  </cellStyles>
  <dxfs count="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72"/>
  <sheetViews>
    <sheetView showGridLines="0" tabSelected="1" topLeftCell="B1" zoomScaleNormal="100" workbookViewId="0">
      <pane ySplit="7" topLeftCell="A8" activePane="bottomLeft" state="frozen"/>
      <selection activeCell="AB3" sqref="AB3"/>
      <selection pane="bottomLeft" activeCell="AJ51" sqref="AJ51"/>
    </sheetView>
  </sheetViews>
  <sheetFormatPr defaultRowHeight="12"/>
  <cols>
    <col min="1" max="1" width="35" hidden="1" customWidth="1"/>
    <col min="2" max="2" width="1.5" customWidth="1"/>
    <col min="3" max="3" width="19.5" customWidth="1"/>
    <col min="4" max="4" width="68" bestFit="1" customWidth="1"/>
    <col min="5" max="6" width="8.83203125" bestFit="1" customWidth="1"/>
    <col min="7" max="7" width="10.33203125" customWidth="1"/>
    <col min="8" max="8" width="8.83203125" bestFit="1" customWidth="1"/>
    <col min="9" max="9" width="2.5" customWidth="1"/>
    <col min="10" max="10" width="10.5" style="22" bestFit="1" customWidth="1"/>
    <col min="11" max="12" width="8.83203125" style="22" bestFit="1" customWidth="1"/>
    <col min="13" max="13" width="10.1640625" style="22" bestFit="1" customWidth="1"/>
    <col min="14" max="14" width="2.33203125" style="22" customWidth="1"/>
    <col min="15" max="15" width="8.1640625" style="37" bestFit="1" customWidth="1"/>
    <col min="16" max="16" width="8.83203125" style="37" bestFit="1" customWidth="1"/>
    <col min="17" max="17" width="9.1640625" style="37" bestFit="1" customWidth="1"/>
    <col min="18" max="18" width="8.83203125" style="37" bestFit="1" customWidth="1"/>
    <col min="19" max="19" width="3.5" customWidth="1"/>
    <col min="26" max="33" width="9.33203125" customWidth="1"/>
  </cols>
  <sheetData>
    <row r="2" spans="1:33">
      <c r="C2" s="1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4"/>
      <c r="P2" s="4"/>
      <c r="Q2" s="4"/>
      <c r="R2" s="4"/>
      <c r="S2" s="5"/>
    </row>
    <row r="3" spans="1:33" ht="18.75">
      <c r="C3" s="6"/>
      <c r="D3" s="7" t="s">
        <v>0</v>
      </c>
      <c r="E3" s="7"/>
      <c r="F3" s="7"/>
      <c r="G3" s="7"/>
      <c r="H3" s="7"/>
      <c r="I3" s="7"/>
      <c r="J3" s="7"/>
      <c r="K3" s="7" t="s">
        <v>126</v>
      </c>
      <c r="L3" s="7"/>
      <c r="M3" s="7"/>
      <c r="N3" s="7"/>
      <c r="O3" s="8"/>
      <c r="P3" s="8"/>
      <c r="Q3" s="54">
        <v>43556</v>
      </c>
      <c r="R3" s="54"/>
      <c r="S3" s="9"/>
    </row>
    <row r="4" spans="1:33">
      <c r="C4" s="6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2"/>
      <c r="P4" s="12"/>
      <c r="Q4" s="12"/>
      <c r="R4" s="12"/>
      <c r="S4" s="9"/>
    </row>
    <row r="5" spans="1:33">
      <c r="C5" s="1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4"/>
      <c r="P5" s="4"/>
      <c r="Q5" s="4"/>
      <c r="R5" s="4"/>
      <c r="S5" s="5"/>
    </row>
    <row r="6" spans="1:33">
      <c r="C6" s="6"/>
      <c r="D6" s="13"/>
      <c r="E6" s="53" t="s">
        <v>1</v>
      </c>
      <c r="F6" s="53"/>
      <c r="G6" s="53"/>
      <c r="H6" s="53"/>
      <c r="I6" s="13"/>
      <c r="J6" s="53" t="s">
        <v>2</v>
      </c>
      <c r="K6" s="53"/>
      <c r="L6" s="53"/>
      <c r="M6" s="53"/>
      <c r="N6" s="13"/>
      <c r="O6" s="55" t="s">
        <v>3</v>
      </c>
      <c r="P6" s="55"/>
      <c r="Q6" s="55"/>
      <c r="R6" s="55"/>
      <c r="S6" s="9"/>
      <c r="Z6" s="53" t="s">
        <v>4</v>
      </c>
      <c r="AA6" s="53"/>
      <c r="AB6" s="53"/>
      <c r="AC6" s="53"/>
      <c r="AD6" s="53" t="s">
        <v>5</v>
      </c>
      <c r="AE6" s="53"/>
      <c r="AF6" s="53"/>
      <c r="AG6" s="53"/>
    </row>
    <row r="7" spans="1:33">
      <c r="C7" s="6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/>
      <c r="J7" s="13" t="s">
        <v>7</v>
      </c>
      <c r="K7" s="13" t="s">
        <v>8</v>
      </c>
      <c r="L7" s="13" t="s">
        <v>9</v>
      </c>
      <c r="M7" s="13" t="s">
        <v>10</v>
      </c>
      <c r="N7" s="13"/>
      <c r="O7" s="14" t="s">
        <v>7</v>
      </c>
      <c r="P7" s="14" t="s">
        <v>8</v>
      </c>
      <c r="Q7" s="14" t="s">
        <v>9</v>
      </c>
      <c r="R7" s="14" t="s">
        <v>10</v>
      </c>
      <c r="S7" s="9"/>
      <c r="V7" s="15" t="s">
        <v>11</v>
      </c>
      <c r="W7" s="15" t="s">
        <v>1</v>
      </c>
      <c r="X7" s="15" t="s">
        <v>12</v>
      </c>
      <c r="Z7" s="13" t="s">
        <v>7</v>
      </c>
      <c r="AA7" s="13" t="s">
        <v>8</v>
      </c>
      <c r="AB7" s="13" t="s">
        <v>9</v>
      </c>
      <c r="AC7" s="13" t="s">
        <v>10</v>
      </c>
      <c r="AD7" s="13" t="s">
        <v>7</v>
      </c>
      <c r="AE7" s="13" t="s">
        <v>8</v>
      </c>
      <c r="AF7" s="13" t="s">
        <v>9</v>
      </c>
      <c r="AG7" s="13" t="s">
        <v>10</v>
      </c>
    </row>
    <row r="8" spans="1:33">
      <c r="A8" s="16" t="s">
        <v>13</v>
      </c>
      <c r="B8" s="16" t="s">
        <v>14</v>
      </c>
      <c r="C8" s="6"/>
      <c r="D8" s="17" t="s">
        <v>15</v>
      </c>
      <c r="E8" s="49">
        <v>1725</v>
      </c>
      <c r="F8" s="49">
        <v>1035</v>
      </c>
      <c r="G8" s="49">
        <v>1380</v>
      </c>
      <c r="H8" s="49">
        <v>690</v>
      </c>
      <c r="I8" s="44"/>
      <c r="J8" s="50">
        <v>1468.25</v>
      </c>
      <c r="K8" s="50">
        <v>1081.25</v>
      </c>
      <c r="L8" s="50">
        <v>1031.6500000000001</v>
      </c>
      <c r="M8" s="50">
        <v>716.65</v>
      </c>
      <c r="N8" s="18"/>
      <c r="O8" s="40">
        <f t="shared" ref="O8:O62" si="0">IFERROR(IF(E8=0,1,J8/E8),"n/a")</f>
        <v>0.85115942028985503</v>
      </c>
      <c r="P8" s="40">
        <f t="shared" ref="P8:P62" si="1">IFERROR(IF(F8=0,1,K8/F8),"n/a")</f>
        <v>1.0446859903381642</v>
      </c>
      <c r="Q8" s="40">
        <f t="shared" ref="Q8:Q62" si="2">IFERROR(IF(G8=0,1,L8/G8),"n/a")</f>
        <v>0.74757246376811604</v>
      </c>
      <c r="R8" s="40">
        <f t="shared" ref="R8:R62" si="3">IFERROR(IF(H8=0,1,M8/H8),"n/a")</f>
        <v>1.038623188405797</v>
      </c>
      <c r="S8" s="9"/>
      <c r="V8" s="19">
        <f>SUM(J8:M8)</f>
        <v>4297.8</v>
      </c>
      <c r="W8" s="19">
        <f>SUM(E8:H8)</f>
        <v>4830</v>
      </c>
      <c r="X8" s="43">
        <f>V8/W8</f>
        <v>0.88981366459627331</v>
      </c>
      <c r="Z8" s="52">
        <v>1468.25</v>
      </c>
      <c r="AA8" s="52">
        <v>1081.25</v>
      </c>
      <c r="AB8" s="52">
        <v>1027</v>
      </c>
      <c r="AC8" s="52">
        <v>716.65</v>
      </c>
      <c r="AD8" s="52">
        <v>0</v>
      </c>
      <c r="AE8" s="52">
        <v>0</v>
      </c>
      <c r="AF8" s="52">
        <v>4.6500000000000004</v>
      </c>
      <c r="AG8" s="52">
        <v>0</v>
      </c>
    </row>
    <row r="9" spans="1:33">
      <c r="A9" s="16" t="s">
        <v>16</v>
      </c>
      <c r="B9" s="16" t="s">
        <v>14</v>
      </c>
      <c r="C9" s="6"/>
      <c r="D9" s="17" t="s">
        <v>17</v>
      </c>
      <c r="E9" s="49">
        <v>2040</v>
      </c>
      <c r="F9" s="49">
        <v>1035</v>
      </c>
      <c r="G9" s="49">
        <v>1140</v>
      </c>
      <c r="H9" s="49">
        <v>1035</v>
      </c>
      <c r="I9" s="44"/>
      <c r="J9" s="50">
        <v>1581.25</v>
      </c>
      <c r="K9" s="50">
        <v>1091.1500000000001</v>
      </c>
      <c r="L9" s="50">
        <v>1211.48</v>
      </c>
      <c r="M9" s="50">
        <v>1067.72</v>
      </c>
      <c r="N9" s="20"/>
      <c r="O9" s="40">
        <f t="shared" si="0"/>
        <v>0.77512254901960786</v>
      </c>
      <c r="P9" s="40">
        <f t="shared" si="1"/>
        <v>1.0542512077294688</v>
      </c>
      <c r="Q9" s="40">
        <f t="shared" si="2"/>
        <v>1.0627017543859649</v>
      </c>
      <c r="R9" s="40">
        <f t="shared" si="3"/>
        <v>1.0316135265700483</v>
      </c>
      <c r="S9" s="9"/>
      <c r="V9" s="42">
        <f t="shared" ref="V9:V63" si="4">SUM(J9:M9)</f>
        <v>4951.6000000000004</v>
      </c>
      <c r="W9" s="42">
        <f t="shared" ref="W9:W63" si="5">SUM(E9:H9)</f>
        <v>5250</v>
      </c>
      <c r="X9" s="43">
        <f>V9/W9</f>
        <v>0.94316190476190487</v>
      </c>
      <c r="Z9" s="52">
        <v>1581.25</v>
      </c>
      <c r="AA9" s="52">
        <v>1068.1500000000001</v>
      </c>
      <c r="AB9" s="52">
        <v>1211.48</v>
      </c>
      <c r="AC9" s="52">
        <v>1067.72</v>
      </c>
      <c r="AD9" s="52">
        <v>0</v>
      </c>
      <c r="AE9" s="52">
        <v>23</v>
      </c>
      <c r="AF9" s="52">
        <v>0</v>
      </c>
      <c r="AG9" s="52">
        <v>0</v>
      </c>
    </row>
    <row r="10" spans="1:33">
      <c r="A10" s="16" t="s">
        <v>18</v>
      </c>
      <c r="B10" s="16" t="s">
        <v>14</v>
      </c>
      <c r="C10" s="6"/>
      <c r="D10" s="17" t="s">
        <v>19</v>
      </c>
      <c r="E10" s="49">
        <v>1245</v>
      </c>
      <c r="F10" s="49">
        <v>1380</v>
      </c>
      <c r="G10" s="49">
        <v>1935</v>
      </c>
      <c r="H10" s="49">
        <v>690</v>
      </c>
      <c r="I10" s="44"/>
      <c r="J10" s="50">
        <v>1260.5400000000002</v>
      </c>
      <c r="K10" s="50">
        <v>1107.98</v>
      </c>
      <c r="L10" s="50">
        <v>1352.44</v>
      </c>
      <c r="M10" s="50">
        <v>671.25</v>
      </c>
      <c r="N10" s="18"/>
      <c r="O10" s="40">
        <f t="shared" si="0"/>
        <v>1.0124819277108434</v>
      </c>
      <c r="P10" s="40">
        <f t="shared" si="1"/>
        <v>0.80288405797101448</v>
      </c>
      <c r="Q10" s="40">
        <f t="shared" si="2"/>
        <v>0.69893540051679592</v>
      </c>
      <c r="R10" s="40">
        <f t="shared" si="3"/>
        <v>0.97282608695652173</v>
      </c>
      <c r="S10" s="9"/>
      <c r="V10" s="42">
        <f t="shared" si="4"/>
        <v>4392.2100000000009</v>
      </c>
      <c r="W10" s="42">
        <f t="shared" si="5"/>
        <v>5250</v>
      </c>
      <c r="X10" s="43">
        <f t="shared" ref="X10:X64" si="6">V10/W10</f>
        <v>0.83661142857142878</v>
      </c>
      <c r="Z10" s="52">
        <v>1244.5600000000002</v>
      </c>
      <c r="AA10" s="52">
        <v>1084.98</v>
      </c>
      <c r="AB10" s="52">
        <v>1337.44</v>
      </c>
      <c r="AC10" s="52">
        <v>586.5</v>
      </c>
      <c r="AD10" s="52">
        <v>15.98</v>
      </c>
      <c r="AE10" s="52">
        <v>23</v>
      </c>
      <c r="AF10" s="52">
        <v>15</v>
      </c>
      <c r="AG10" s="52">
        <v>84.75</v>
      </c>
    </row>
    <row r="11" spans="1:33">
      <c r="A11" s="16" t="s">
        <v>20</v>
      </c>
      <c r="B11" s="16" t="s">
        <v>14</v>
      </c>
      <c r="C11" s="6"/>
      <c r="D11" s="17" t="s">
        <v>21</v>
      </c>
      <c r="E11" s="49">
        <v>1590</v>
      </c>
      <c r="F11" s="49">
        <v>1380</v>
      </c>
      <c r="G11" s="49">
        <v>1485</v>
      </c>
      <c r="H11" s="49">
        <v>690</v>
      </c>
      <c r="I11" s="44"/>
      <c r="J11" s="50">
        <v>1642</v>
      </c>
      <c r="K11" s="50">
        <v>1345.25</v>
      </c>
      <c r="L11" s="50">
        <v>962</v>
      </c>
      <c r="M11" s="50">
        <v>712.5</v>
      </c>
      <c r="N11" s="18"/>
      <c r="O11" s="40">
        <f t="shared" si="0"/>
        <v>1.0327044025157233</v>
      </c>
      <c r="P11" s="40">
        <f t="shared" si="1"/>
        <v>0.97481884057971013</v>
      </c>
      <c r="Q11" s="40">
        <f t="shared" si="2"/>
        <v>0.64781144781144784</v>
      </c>
      <c r="R11" s="40">
        <f t="shared" si="3"/>
        <v>1.0326086956521738</v>
      </c>
      <c r="S11" s="9"/>
      <c r="V11" s="42">
        <f t="shared" si="4"/>
        <v>4661.75</v>
      </c>
      <c r="W11" s="42">
        <f t="shared" si="5"/>
        <v>5145</v>
      </c>
      <c r="X11" s="43">
        <f t="shared" si="6"/>
        <v>0.90607385811467445</v>
      </c>
      <c r="Z11" s="52">
        <v>1642</v>
      </c>
      <c r="AA11" s="52">
        <v>1345.25</v>
      </c>
      <c r="AB11" s="52">
        <v>962</v>
      </c>
      <c r="AC11" s="52">
        <v>712.5</v>
      </c>
      <c r="AD11" s="52">
        <v>0</v>
      </c>
      <c r="AE11" s="52">
        <v>0</v>
      </c>
      <c r="AF11" s="52">
        <v>0</v>
      </c>
      <c r="AG11" s="52">
        <v>0</v>
      </c>
    </row>
    <row r="12" spans="1:33">
      <c r="A12" s="16" t="s">
        <v>22</v>
      </c>
      <c r="B12" s="16" t="s">
        <v>14</v>
      </c>
      <c r="C12" s="6"/>
      <c r="D12" s="17" t="s">
        <v>23</v>
      </c>
      <c r="E12" s="49">
        <v>1140</v>
      </c>
      <c r="F12" s="49">
        <v>1035</v>
      </c>
      <c r="G12" s="49">
        <v>1140</v>
      </c>
      <c r="H12" s="49">
        <v>690</v>
      </c>
      <c r="I12" s="44"/>
      <c r="J12" s="50">
        <v>1125</v>
      </c>
      <c r="K12" s="50">
        <v>1037</v>
      </c>
      <c r="L12" s="50">
        <v>843.5</v>
      </c>
      <c r="M12" s="50">
        <v>690</v>
      </c>
      <c r="N12" s="18"/>
      <c r="O12" s="40">
        <f t="shared" si="0"/>
        <v>0.98684210526315785</v>
      </c>
      <c r="P12" s="40">
        <f t="shared" si="1"/>
        <v>1.0019323671497584</v>
      </c>
      <c r="Q12" s="40">
        <f t="shared" si="2"/>
        <v>0.73991228070175441</v>
      </c>
      <c r="R12" s="40">
        <f t="shared" si="3"/>
        <v>1</v>
      </c>
      <c r="S12" s="9"/>
      <c r="V12" s="42">
        <f t="shared" si="4"/>
        <v>3695.5</v>
      </c>
      <c r="W12" s="42">
        <f t="shared" si="5"/>
        <v>4005</v>
      </c>
      <c r="X12" s="43">
        <f t="shared" si="6"/>
        <v>0.92272159800249687</v>
      </c>
      <c r="Z12" s="52">
        <v>1125</v>
      </c>
      <c r="AA12" s="52">
        <v>1037</v>
      </c>
      <c r="AB12" s="52">
        <v>832</v>
      </c>
      <c r="AC12" s="52">
        <v>690</v>
      </c>
      <c r="AD12" s="52">
        <v>0</v>
      </c>
      <c r="AE12" s="52">
        <v>0</v>
      </c>
      <c r="AF12" s="52">
        <v>11.5</v>
      </c>
      <c r="AG12" s="52">
        <v>0</v>
      </c>
    </row>
    <row r="13" spans="1:33">
      <c r="A13" s="16" t="s">
        <v>24</v>
      </c>
      <c r="B13" s="16" t="s">
        <v>14</v>
      </c>
      <c r="C13" s="6"/>
      <c r="D13" s="17" t="s">
        <v>25</v>
      </c>
      <c r="E13" s="49">
        <v>3795</v>
      </c>
      <c r="F13" s="49">
        <v>3795</v>
      </c>
      <c r="G13" s="49">
        <v>2070</v>
      </c>
      <c r="H13" s="49">
        <v>2070</v>
      </c>
      <c r="I13" s="44"/>
      <c r="J13" s="50">
        <v>3063.02</v>
      </c>
      <c r="K13" s="50">
        <v>3138.5</v>
      </c>
      <c r="L13" s="50">
        <v>1876.75</v>
      </c>
      <c r="M13" s="50">
        <v>1988.35</v>
      </c>
      <c r="N13" s="20"/>
      <c r="O13" s="40">
        <f t="shared" si="0"/>
        <v>0.80711989459815547</v>
      </c>
      <c r="P13" s="40">
        <f t="shared" si="1"/>
        <v>0.82700922266139654</v>
      </c>
      <c r="Q13" s="40">
        <f t="shared" si="2"/>
        <v>0.90664251207729474</v>
      </c>
      <c r="R13" s="40">
        <f t="shared" si="3"/>
        <v>0.9605555555555555</v>
      </c>
      <c r="S13" s="9"/>
      <c r="V13" s="42">
        <f t="shared" si="4"/>
        <v>10066.620000000001</v>
      </c>
      <c r="W13" s="42">
        <f t="shared" si="5"/>
        <v>11730</v>
      </c>
      <c r="X13" s="43">
        <f t="shared" si="6"/>
        <v>0.85819437340153459</v>
      </c>
      <c r="Z13" s="52">
        <v>3057.02</v>
      </c>
      <c r="AA13" s="52">
        <v>3138.5</v>
      </c>
      <c r="AB13" s="52">
        <v>1870.75</v>
      </c>
      <c r="AC13" s="52">
        <v>1988.35</v>
      </c>
      <c r="AD13" s="52">
        <v>6</v>
      </c>
      <c r="AE13" s="52">
        <v>0</v>
      </c>
      <c r="AF13" s="52">
        <v>6</v>
      </c>
      <c r="AG13" s="52">
        <v>0</v>
      </c>
    </row>
    <row r="14" spans="1:33">
      <c r="A14" s="16" t="s">
        <v>26</v>
      </c>
      <c r="B14" s="16" t="s">
        <v>14</v>
      </c>
      <c r="C14" s="6"/>
      <c r="D14" s="17" t="s">
        <v>27</v>
      </c>
      <c r="E14" s="49">
        <v>1590</v>
      </c>
      <c r="F14" s="49">
        <v>1035</v>
      </c>
      <c r="G14" s="49">
        <v>1485</v>
      </c>
      <c r="H14" s="49">
        <v>690</v>
      </c>
      <c r="I14" s="44"/>
      <c r="J14" s="50">
        <v>1298.98</v>
      </c>
      <c r="K14" s="50">
        <v>1056</v>
      </c>
      <c r="L14" s="50">
        <v>940.75</v>
      </c>
      <c r="M14" s="50">
        <v>690</v>
      </c>
      <c r="N14" s="18"/>
      <c r="O14" s="40">
        <f t="shared" si="0"/>
        <v>0.81696855345911956</v>
      </c>
      <c r="P14" s="40">
        <f t="shared" si="1"/>
        <v>1.0202898550724637</v>
      </c>
      <c r="Q14" s="40">
        <f t="shared" si="2"/>
        <v>0.63350168350168345</v>
      </c>
      <c r="R14" s="40">
        <f t="shared" si="3"/>
        <v>1</v>
      </c>
      <c r="S14" s="9"/>
      <c r="V14" s="42">
        <f t="shared" si="4"/>
        <v>3985.73</v>
      </c>
      <c r="W14" s="42">
        <f t="shared" si="5"/>
        <v>4800</v>
      </c>
      <c r="X14" s="43">
        <f t="shared" si="6"/>
        <v>0.83036041666666671</v>
      </c>
      <c r="Z14" s="52">
        <v>1295</v>
      </c>
      <c r="AA14" s="52">
        <v>1056</v>
      </c>
      <c r="AB14" s="52">
        <v>922.5</v>
      </c>
      <c r="AC14" s="52">
        <v>678.5</v>
      </c>
      <c r="AD14" s="52">
        <v>3.98</v>
      </c>
      <c r="AE14" s="52">
        <v>0</v>
      </c>
      <c r="AF14" s="52">
        <v>18.25</v>
      </c>
      <c r="AG14" s="52">
        <v>11.5</v>
      </c>
    </row>
    <row r="15" spans="1:33">
      <c r="A15" s="16" t="s">
        <v>28</v>
      </c>
      <c r="B15" s="16" t="s">
        <v>14</v>
      </c>
      <c r="C15" s="6"/>
      <c r="D15" s="17" t="s">
        <v>29</v>
      </c>
      <c r="E15" s="49">
        <v>1830</v>
      </c>
      <c r="F15" s="49">
        <v>1380</v>
      </c>
      <c r="G15" s="49">
        <v>1485</v>
      </c>
      <c r="H15" s="49">
        <v>1035</v>
      </c>
      <c r="I15" s="44"/>
      <c r="J15" s="50">
        <v>1919</v>
      </c>
      <c r="K15" s="50">
        <v>1354.27</v>
      </c>
      <c r="L15" s="50">
        <v>932.75</v>
      </c>
      <c r="M15" s="50">
        <v>1023</v>
      </c>
      <c r="N15" s="18"/>
      <c r="O15" s="40">
        <f t="shared" si="0"/>
        <v>1.0486338797814208</v>
      </c>
      <c r="P15" s="40">
        <f t="shared" si="1"/>
        <v>0.98135507246376807</v>
      </c>
      <c r="Q15" s="40">
        <f t="shared" si="2"/>
        <v>0.62811447811447807</v>
      </c>
      <c r="R15" s="40">
        <f t="shared" si="3"/>
        <v>0.98840579710144927</v>
      </c>
      <c r="S15" s="9"/>
      <c r="V15" s="42">
        <f t="shared" si="4"/>
        <v>5229.0200000000004</v>
      </c>
      <c r="W15" s="42">
        <f t="shared" si="5"/>
        <v>5730</v>
      </c>
      <c r="X15" s="43">
        <f t="shared" si="6"/>
        <v>0.91256893542757422</v>
      </c>
      <c r="Z15" s="52">
        <v>1904</v>
      </c>
      <c r="AA15" s="52">
        <v>1342.77</v>
      </c>
      <c r="AB15" s="52">
        <v>932.75</v>
      </c>
      <c r="AC15" s="52">
        <v>1016.02</v>
      </c>
      <c r="AD15" s="52">
        <v>15</v>
      </c>
      <c r="AE15" s="52">
        <v>11.5</v>
      </c>
      <c r="AF15" s="52">
        <v>0</v>
      </c>
      <c r="AG15" s="52">
        <v>6.98</v>
      </c>
    </row>
    <row r="16" spans="1:33">
      <c r="A16" s="16" t="s">
        <v>30</v>
      </c>
      <c r="B16" s="16" t="s">
        <v>14</v>
      </c>
      <c r="C16" s="6"/>
      <c r="D16" s="17" t="s">
        <v>31</v>
      </c>
      <c r="E16" s="49">
        <v>1245</v>
      </c>
      <c r="F16" s="49">
        <v>1035</v>
      </c>
      <c r="G16" s="49">
        <v>1935</v>
      </c>
      <c r="H16" s="49">
        <v>1035</v>
      </c>
      <c r="I16" s="44"/>
      <c r="J16" s="50">
        <v>1071.79</v>
      </c>
      <c r="K16" s="50">
        <v>1012</v>
      </c>
      <c r="L16" s="50">
        <v>1670.75</v>
      </c>
      <c r="M16" s="50">
        <v>1039.98</v>
      </c>
      <c r="N16" s="18"/>
      <c r="O16" s="40">
        <f t="shared" si="0"/>
        <v>0.86087550200803209</v>
      </c>
      <c r="P16" s="40">
        <f t="shared" si="1"/>
        <v>0.97777777777777775</v>
      </c>
      <c r="Q16" s="40">
        <f t="shared" si="2"/>
        <v>0.86343669250645994</v>
      </c>
      <c r="R16" s="40">
        <f t="shared" si="3"/>
        <v>1.0048115942028986</v>
      </c>
      <c r="S16" s="9"/>
      <c r="V16" s="42">
        <f t="shared" si="4"/>
        <v>4794.5200000000004</v>
      </c>
      <c r="W16" s="42">
        <f t="shared" si="5"/>
        <v>5250</v>
      </c>
      <c r="X16" s="43">
        <f t="shared" si="6"/>
        <v>0.91324190476190481</v>
      </c>
      <c r="Z16" s="52">
        <v>1048.79</v>
      </c>
      <c r="AA16" s="52">
        <v>954.5</v>
      </c>
      <c r="AB16" s="52">
        <v>1615.75</v>
      </c>
      <c r="AC16" s="52">
        <v>1028.48</v>
      </c>
      <c r="AD16" s="52">
        <v>23</v>
      </c>
      <c r="AE16" s="52">
        <v>57.5</v>
      </c>
      <c r="AF16" s="52">
        <v>55</v>
      </c>
      <c r="AG16" s="52">
        <v>11.5</v>
      </c>
    </row>
    <row r="17" spans="1:33">
      <c r="A17" s="16" t="s">
        <v>32</v>
      </c>
      <c r="B17" s="16" t="s">
        <v>14</v>
      </c>
      <c r="C17" s="6"/>
      <c r="D17" s="17" t="s">
        <v>33</v>
      </c>
      <c r="E17" s="49">
        <v>1725</v>
      </c>
      <c r="F17" s="49">
        <v>1725</v>
      </c>
      <c r="G17" s="49">
        <v>2173.5</v>
      </c>
      <c r="H17" s="49">
        <v>1035</v>
      </c>
      <c r="I17" s="44"/>
      <c r="J17" s="50">
        <v>2154.17</v>
      </c>
      <c r="K17" s="50">
        <v>2402.83</v>
      </c>
      <c r="L17" s="50">
        <v>1489.75</v>
      </c>
      <c r="M17" s="50">
        <v>839.5</v>
      </c>
      <c r="N17" s="18"/>
      <c r="O17" s="40">
        <f t="shared" si="0"/>
        <v>1.2487942028985508</v>
      </c>
      <c r="P17" s="40">
        <f t="shared" si="1"/>
        <v>1.3929449275362318</v>
      </c>
      <c r="Q17" s="40">
        <f t="shared" si="2"/>
        <v>0.68541522889348971</v>
      </c>
      <c r="R17" s="40">
        <f t="shared" si="3"/>
        <v>0.81111111111111112</v>
      </c>
      <c r="S17" s="9"/>
      <c r="V17" s="42">
        <f t="shared" si="4"/>
        <v>6886.25</v>
      </c>
      <c r="W17" s="42">
        <f t="shared" si="5"/>
        <v>6658.5</v>
      </c>
      <c r="X17" s="43">
        <f t="shared" si="6"/>
        <v>1.0342044003904782</v>
      </c>
      <c r="Z17" s="52">
        <v>2154.17</v>
      </c>
      <c r="AA17" s="52">
        <v>2394.33</v>
      </c>
      <c r="AB17" s="52">
        <v>1480</v>
      </c>
      <c r="AC17" s="52">
        <v>828</v>
      </c>
      <c r="AD17" s="52">
        <v>0</v>
      </c>
      <c r="AE17" s="52">
        <v>8.5</v>
      </c>
      <c r="AF17" s="52">
        <v>9.75</v>
      </c>
      <c r="AG17" s="52">
        <v>11.5</v>
      </c>
    </row>
    <row r="18" spans="1:33">
      <c r="A18" s="16" t="s">
        <v>34</v>
      </c>
      <c r="B18" s="16" t="s">
        <v>14</v>
      </c>
      <c r="C18" s="6"/>
      <c r="D18" s="17" t="s">
        <v>35</v>
      </c>
      <c r="E18" s="49">
        <v>1232</v>
      </c>
      <c r="F18" s="49">
        <v>1035</v>
      </c>
      <c r="G18" s="49">
        <v>1140</v>
      </c>
      <c r="H18" s="49">
        <v>1035</v>
      </c>
      <c r="I18" s="44"/>
      <c r="J18" s="50">
        <v>1123</v>
      </c>
      <c r="K18" s="50">
        <v>1053.67</v>
      </c>
      <c r="L18" s="50">
        <v>1184.1300000000001</v>
      </c>
      <c r="M18" s="50">
        <v>1034.67</v>
      </c>
      <c r="N18" s="21"/>
      <c r="O18" s="40">
        <f t="shared" si="0"/>
        <v>0.91152597402597402</v>
      </c>
      <c r="P18" s="40">
        <f t="shared" si="1"/>
        <v>1.0180386473429952</v>
      </c>
      <c r="Q18" s="40">
        <f t="shared" si="2"/>
        <v>1.0387105263157896</v>
      </c>
      <c r="R18" s="40">
        <f t="shared" si="3"/>
        <v>0.9996811594202899</v>
      </c>
      <c r="S18" s="9"/>
      <c r="V18" s="42">
        <f t="shared" si="4"/>
        <v>4395.47</v>
      </c>
      <c r="W18" s="42">
        <f t="shared" si="5"/>
        <v>4442</v>
      </c>
      <c r="X18" s="43">
        <f t="shared" si="6"/>
        <v>0.98952498874380912</v>
      </c>
      <c r="Z18" s="52">
        <v>1123</v>
      </c>
      <c r="AA18" s="52">
        <v>1030.67</v>
      </c>
      <c r="AB18" s="52">
        <v>1184.1300000000001</v>
      </c>
      <c r="AC18" s="52">
        <v>1034.67</v>
      </c>
      <c r="AD18" s="52">
        <v>0</v>
      </c>
      <c r="AE18" s="52">
        <v>23</v>
      </c>
      <c r="AF18" s="52">
        <v>0</v>
      </c>
      <c r="AG18" s="52">
        <v>0</v>
      </c>
    </row>
    <row r="19" spans="1:33">
      <c r="A19" s="16" t="s">
        <v>36</v>
      </c>
      <c r="B19" s="16" t="s">
        <v>14</v>
      </c>
      <c r="C19" s="6"/>
      <c r="D19" s="17" t="s">
        <v>37</v>
      </c>
      <c r="E19" s="49">
        <v>1590</v>
      </c>
      <c r="F19" s="49">
        <v>1380</v>
      </c>
      <c r="G19" s="49">
        <v>1830</v>
      </c>
      <c r="H19" s="49">
        <v>690</v>
      </c>
      <c r="I19" s="44"/>
      <c r="J19" s="50">
        <v>1325.96</v>
      </c>
      <c r="K19" s="50">
        <v>1335.58</v>
      </c>
      <c r="L19" s="50">
        <v>1594.75</v>
      </c>
      <c r="M19" s="50">
        <v>714</v>
      </c>
      <c r="N19" s="18"/>
      <c r="O19" s="40">
        <f t="shared" si="0"/>
        <v>0.83393710691823897</v>
      </c>
      <c r="P19" s="40">
        <f t="shared" si="1"/>
        <v>0.96781159420289853</v>
      </c>
      <c r="Q19" s="40">
        <f t="shared" si="2"/>
        <v>0.871448087431694</v>
      </c>
      <c r="R19" s="40">
        <f t="shared" si="3"/>
        <v>1.0347826086956522</v>
      </c>
      <c r="S19" s="9"/>
      <c r="V19" s="42">
        <f t="shared" si="4"/>
        <v>4970.29</v>
      </c>
      <c r="W19" s="42">
        <f t="shared" si="5"/>
        <v>5490</v>
      </c>
      <c r="X19" s="43">
        <f t="shared" si="6"/>
        <v>0.90533515482695814</v>
      </c>
      <c r="Z19" s="52">
        <v>1321.46</v>
      </c>
      <c r="AA19" s="52">
        <v>1335.58</v>
      </c>
      <c r="AB19" s="52">
        <v>1594.75</v>
      </c>
      <c r="AC19" s="52">
        <v>702.5</v>
      </c>
      <c r="AD19" s="52">
        <v>4.5</v>
      </c>
      <c r="AE19" s="52">
        <v>0</v>
      </c>
      <c r="AF19" s="52">
        <v>0</v>
      </c>
      <c r="AG19" s="52">
        <v>11.5</v>
      </c>
    </row>
    <row r="20" spans="1:33">
      <c r="A20" s="16" t="s">
        <v>38</v>
      </c>
      <c r="B20" s="16" t="s">
        <v>14</v>
      </c>
      <c r="C20" s="6"/>
      <c r="D20" s="17" t="s">
        <v>39</v>
      </c>
      <c r="E20" s="49">
        <v>1590</v>
      </c>
      <c r="F20" s="49">
        <v>1035</v>
      </c>
      <c r="G20" s="49">
        <v>1485</v>
      </c>
      <c r="H20" s="49">
        <v>690</v>
      </c>
      <c r="I20" s="44"/>
      <c r="J20" s="50">
        <v>1318.42</v>
      </c>
      <c r="K20" s="50">
        <v>985</v>
      </c>
      <c r="L20" s="50">
        <v>1231.0999999999999</v>
      </c>
      <c r="M20" s="50">
        <v>697.5</v>
      </c>
      <c r="N20" s="18"/>
      <c r="O20" s="40">
        <f t="shared" si="0"/>
        <v>0.8291949685534592</v>
      </c>
      <c r="P20" s="40">
        <f t="shared" si="1"/>
        <v>0.95169082125603865</v>
      </c>
      <c r="Q20" s="40">
        <f t="shared" si="2"/>
        <v>0.829023569023569</v>
      </c>
      <c r="R20" s="40">
        <f t="shared" si="3"/>
        <v>1.0108695652173914</v>
      </c>
      <c r="S20" s="9"/>
      <c r="V20" s="42">
        <f t="shared" si="4"/>
        <v>4232.0200000000004</v>
      </c>
      <c r="W20" s="42">
        <f t="shared" si="5"/>
        <v>4800</v>
      </c>
      <c r="X20" s="43">
        <f t="shared" si="6"/>
        <v>0.8816708333333334</v>
      </c>
      <c r="Z20" s="52">
        <v>1318.42</v>
      </c>
      <c r="AA20" s="52">
        <v>985</v>
      </c>
      <c r="AB20" s="52">
        <v>1231.0999999999999</v>
      </c>
      <c r="AC20" s="52">
        <v>697.5</v>
      </c>
      <c r="AD20" s="52">
        <v>0</v>
      </c>
      <c r="AE20" s="52">
        <v>0</v>
      </c>
      <c r="AF20" s="52">
        <v>0</v>
      </c>
      <c r="AG20" s="52">
        <v>0</v>
      </c>
    </row>
    <row r="21" spans="1:33">
      <c r="A21" s="16" t="s">
        <v>40</v>
      </c>
      <c r="B21" s="16" t="s">
        <v>14</v>
      </c>
      <c r="C21" s="6"/>
      <c r="D21" s="17" t="s">
        <v>41</v>
      </c>
      <c r="E21" s="49">
        <v>3795</v>
      </c>
      <c r="F21" s="49">
        <v>3795</v>
      </c>
      <c r="G21" s="49">
        <v>345</v>
      </c>
      <c r="H21" s="49">
        <v>345</v>
      </c>
      <c r="I21" s="44"/>
      <c r="J21" s="50">
        <v>3299.8</v>
      </c>
      <c r="K21" s="50">
        <v>3310.25</v>
      </c>
      <c r="L21" s="50">
        <v>328</v>
      </c>
      <c r="M21" s="50">
        <v>290</v>
      </c>
      <c r="N21" s="18"/>
      <c r="O21" s="40">
        <f t="shared" si="0"/>
        <v>0.86951251646903827</v>
      </c>
      <c r="P21" s="40">
        <f t="shared" si="1"/>
        <v>0.87226613965744404</v>
      </c>
      <c r="Q21" s="40">
        <f t="shared" si="2"/>
        <v>0.95072463768115945</v>
      </c>
      <c r="R21" s="40">
        <f t="shared" si="3"/>
        <v>0.84057971014492749</v>
      </c>
      <c r="S21" s="9"/>
      <c r="V21" s="42">
        <f t="shared" si="4"/>
        <v>7228.05</v>
      </c>
      <c r="W21" s="42">
        <f t="shared" si="5"/>
        <v>8280</v>
      </c>
      <c r="X21" s="43">
        <f t="shared" si="6"/>
        <v>0.87295289855072467</v>
      </c>
      <c r="Z21" s="52">
        <v>3293.3</v>
      </c>
      <c r="AA21" s="52">
        <v>3310.25</v>
      </c>
      <c r="AB21" s="52">
        <v>328</v>
      </c>
      <c r="AC21" s="52">
        <v>290</v>
      </c>
      <c r="AD21" s="52">
        <v>6.5</v>
      </c>
      <c r="AE21" s="52">
        <v>0</v>
      </c>
      <c r="AF21" s="52">
        <v>0</v>
      </c>
      <c r="AG21" s="52">
        <v>0</v>
      </c>
    </row>
    <row r="22" spans="1:33">
      <c r="A22" s="16" t="s">
        <v>42</v>
      </c>
      <c r="B22" s="16" t="s">
        <v>14</v>
      </c>
      <c r="C22" s="6"/>
      <c r="D22" s="17" t="s">
        <v>43</v>
      </c>
      <c r="E22" s="49">
        <v>1590</v>
      </c>
      <c r="F22" s="49">
        <v>1380</v>
      </c>
      <c r="G22" s="49">
        <v>1830</v>
      </c>
      <c r="H22" s="49">
        <v>690</v>
      </c>
      <c r="I22" s="44"/>
      <c r="J22" s="50">
        <v>1576.3400000000001</v>
      </c>
      <c r="K22" s="50">
        <v>1392.5</v>
      </c>
      <c r="L22" s="50">
        <v>1414.71</v>
      </c>
      <c r="M22" s="50">
        <v>688.5</v>
      </c>
      <c r="N22" s="18"/>
      <c r="O22" s="40">
        <f t="shared" si="0"/>
        <v>0.99140880503144668</v>
      </c>
      <c r="P22" s="40">
        <f t="shared" si="1"/>
        <v>1.0090579710144927</v>
      </c>
      <c r="Q22" s="40">
        <f t="shared" si="2"/>
        <v>0.77306557377049179</v>
      </c>
      <c r="R22" s="40">
        <f t="shared" si="3"/>
        <v>0.99782608695652175</v>
      </c>
      <c r="S22" s="9"/>
      <c r="V22" s="42">
        <f t="shared" si="4"/>
        <v>5072.05</v>
      </c>
      <c r="W22" s="42">
        <f t="shared" si="5"/>
        <v>5490</v>
      </c>
      <c r="X22" s="43">
        <f t="shared" si="6"/>
        <v>0.92387067395264122</v>
      </c>
      <c r="Z22" s="52">
        <v>1576.3400000000001</v>
      </c>
      <c r="AA22" s="52">
        <v>1392.5</v>
      </c>
      <c r="AB22" s="52">
        <v>1414.71</v>
      </c>
      <c r="AC22" s="52">
        <v>688.5</v>
      </c>
      <c r="AD22" s="52">
        <v>0</v>
      </c>
      <c r="AE22" s="52">
        <v>0</v>
      </c>
      <c r="AF22" s="52">
        <v>0</v>
      </c>
      <c r="AG22" s="52">
        <v>0</v>
      </c>
    </row>
    <row r="23" spans="1:33">
      <c r="A23" s="16" t="s">
        <v>44</v>
      </c>
      <c r="B23" s="16"/>
      <c r="C23" s="6"/>
      <c r="D23" s="17" t="s">
        <v>45</v>
      </c>
      <c r="E23" s="49">
        <v>583</v>
      </c>
      <c r="F23" s="49"/>
      <c r="G23" s="49">
        <v>330</v>
      </c>
      <c r="H23" s="49"/>
      <c r="I23" s="44"/>
      <c r="J23" s="50">
        <v>303.42</v>
      </c>
      <c r="K23" s="50">
        <v>0</v>
      </c>
      <c r="L23" s="50">
        <v>191.5</v>
      </c>
      <c r="M23" s="50">
        <v>0</v>
      </c>
      <c r="N23" s="18"/>
      <c r="O23" s="40">
        <f t="shared" si="0"/>
        <v>0.52044596912521446</v>
      </c>
      <c r="P23" s="40"/>
      <c r="Q23" s="40">
        <f t="shared" si="2"/>
        <v>0.58030303030303032</v>
      </c>
      <c r="R23" s="40"/>
      <c r="S23" s="9"/>
      <c r="V23" s="42">
        <f t="shared" si="4"/>
        <v>494.92</v>
      </c>
      <c r="W23" s="42">
        <f t="shared" si="5"/>
        <v>913</v>
      </c>
      <c r="X23" s="43">
        <f t="shared" si="6"/>
        <v>0.54208105147864183</v>
      </c>
      <c r="Z23" s="52">
        <v>298</v>
      </c>
      <c r="AA23" s="52">
        <v>0</v>
      </c>
      <c r="AB23" s="52">
        <v>191.5</v>
      </c>
      <c r="AC23" s="52">
        <v>0</v>
      </c>
      <c r="AD23" s="52">
        <v>5.42</v>
      </c>
      <c r="AE23" s="52">
        <v>0</v>
      </c>
      <c r="AF23" s="52">
        <v>0</v>
      </c>
      <c r="AG23" s="52">
        <v>0</v>
      </c>
    </row>
    <row r="24" spans="1:33">
      <c r="A24" s="16" t="s">
        <v>46</v>
      </c>
      <c r="B24" s="16" t="s">
        <v>14</v>
      </c>
      <c r="C24" s="6"/>
      <c r="D24" s="17" t="s">
        <v>47</v>
      </c>
      <c r="E24" s="49">
        <v>1035</v>
      </c>
      <c r="F24" s="49">
        <v>690</v>
      </c>
      <c r="G24" s="49">
        <v>795</v>
      </c>
      <c r="H24" s="49">
        <v>690</v>
      </c>
      <c r="I24" s="44"/>
      <c r="J24" s="50">
        <v>836</v>
      </c>
      <c r="K24" s="50">
        <v>690</v>
      </c>
      <c r="L24" s="50">
        <v>584.5</v>
      </c>
      <c r="M24" s="50">
        <v>483</v>
      </c>
      <c r="N24" s="18"/>
      <c r="O24" s="40">
        <f t="shared" si="0"/>
        <v>0.80772946859903383</v>
      </c>
      <c r="P24" s="40">
        <f t="shared" si="1"/>
        <v>1</v>
      </c>
      <c r="Q24" s="40">
        <f t="shared" si="2"/>
        <v>0.73522012578616347</v>
      </c>
      <c r="R24" s="40">
        <f t="shared" si="3"/>
        <v>0.7</v>
      </c>
      <c r="S24" s="9"/>
      <c r="V24" s="42">
        <f t="shared" si="4"/>
        <v>2593.5</v>
      </c>
      <c r="W24" s="42">
        <f t="shared" si="5"/>
        <v>3210</v>
      </c>
      <c r="X24" s="43">
        <f t="shared" si="6"/>
        <v>0.80794392523364489</v>
      </c>
      <c r="Z24" s="52">
        <v>836</v>
      </c>
      <c r="AA24" s="52">
        <v>690</v>
      </c>
      <c r="AB24" s="52">
        <v>584.5</v>
      </c>
      <c r="AC24" s="52">
        <v>483</v>
      </c>
      <c r="AD24" s="52">
        <v>0</v>
      </c>
      <c r="AE24" s="52">
        <v>0</v>
      </c>
      <c r="AF24" s="52">
        <v>0</v>
      </c>
      <c r="AG24" s="52">
        <v>0</v>
      </c>
    </row>
    <row r="25" spans="1:33">
      <c r="A25" s="16" t="s">
        <v>48</v>
      </c>
      <c r="B25" s="16" t="s">
        <v>14</v>
      </c>
      <c r="C25" s="6"/>
      <c r="D25" s="17" t="s">
        <v>49</v>
      </c>
      <c r="E25" s="49">
        <v>1590</v>
      </c>
      <c r="F25" s="49">
        <v>1035</v>
      </c>
      <c r="G25" s="49">
        <v>1935</v>
      </c>
      <c r="H25" s="49">
        <v>1380</v>
      </c>
      <c r="I25" s="44"/>
      <c r="J25" s="50">
        <v>1539.5</v>
      </c>
      <c r="K25" s="50">
        <v>1299.5</v>
      </c>
      <c r="L25" s="50">
        <v>1341.73</v>
      </c>
      <c r="M25" s="50">
        <v>1050.5</v>
      </c>
      <c r="N25" s="18"/>
      <c r="O25" s="40">
        <f t="shared" si="0"/>
        <v>0.96823899371069178</v>
      </c>
      <c r="P25" s="40">
        <f t="shared" si="1"/>
        <v>1.2555555555555555</v>
      </c>
      <c r="Q25" s="40">
        <f t="shared" si="2"/>
        <v>0.69340051679586567</v>
      </c>
      <c r="R25" s="40">
        <f t="shared" si="3"/>
        <v>0.76123188405797104</v>
      </c>
      <c r="S25" s="9"/>
      <c r="V25" s="42">
        <f t="shared" si="4"/>
        <v>5231.2299999999996</v>
      </c>
      <c r="W25" s="42">
        <f t="shared" si="5"/>
        <v>5940</v>
      </c>
      <c r="X25" s="43">
        <f t="shared" si="6"/>
        <v>0.88067845117845112</v>
      </c>
      <c r="Z25" s="52">
        <v>1532</v>
      </c>
      <c r="AA25" s="52">
        <v>1299.5</v>
      </c>
      <c r="AB25" s="52">
        <v>1337.75</v>
      </c>
      <c r="AC25" s="52">
        <v>1050.5</v>
      </c>
      <c r="AD25" s="52">
        <v>7.5</v>
      </c>
      <c r="AE25" s="52">
        <v>0</v>
      </c>
      <c r="AF25" s="52">
        <v>3.98</v>
      </c>
      <c r="AG25" s="52">
        <v>0</v>
      </c>
    </row>
    <row r="26" spans="1:33">
      <c r="A26" s="16" t="s">
        <v>50</v>
      </c>
      <c r="B26" s="16" t="s">
        <v>14</v>
      </c>
      <c r="C26" s="6"/>
      <c r="D26" s="17" t="s">
        <v>51</v>
      </c>
      <c r="E26" s="49">
        <v>690</v>
      </c>
      <c r="F26" s="49"/>
      <c r="G26" s="49"/>
      <c r="H26" s="49"/>
      <c r="I26" s="44"/>
      <c r="J26" s="50">
        <v>691.5</v>
      </c>
      <c r="K26" s="50">
        <v>8.75</v>
      </c>
      <c r="L26" s="50">
        <v>0</v>
      </c>
      <c r="M26" s="50">
        <v>0</v>
      </c>
      <c r="N26" s="18"/>
      <c r="O26" s="40">
        <f t="shared" si="0"/>
        <v>1.0021739130434784</v>
      </c>
      <c r="P26" s="40"/>
      <c r="Q26" s="40"/>
      <c r="R26" s="40"/>
      <c r="S26" s="9"/>
      <c r="V26" s="42">
        <f t="shared" si="4"/>
        <v>700.25</v>
      </c>
      <c r="W26" s="42">
        <f t="shared" si="5"/>
        <v>690</v>
      </c>
      <c r="X26" s="43">
        <f t="shared" si="6"/>
        <v>1.0148550724637682</v>
      </c>
      <c r="Z26" s="52">
        <v>682.5</v>
      </c>
      <c r="AA26" s="52">
        <v>8.75</v>
      </c>
      <c r="AB26" s="52">
        <v>0</v>
      </c>
      <c r="AC26" s="52">
        <v>0</v>
      </c>
      <c r="AD26" s="52">
        <v>9</v>
      </c>
      <c r="AE26" s="52">
        <v>0</v>
      </c>
      <c r="AF26" s="52">
        <v>0</v>
      </c>
      <c r="AG26" s="52">
        <v>0</v>
      </c>
    </row>
    <row r="27" spans="1:33">
      <c r="A27" s="16" t="s">
        <v>52</v>
      </c>
      <c r="B27" s="16" t="s">
        <v>14</v>
      </c>
      <c r="C27" s="6"/>
      <c r="D27" s="17" t="s">
        <v>53</v>
      </c>
      <c r="E27" s="49">
        <v>1245</v>
      </c>
      <c r="F27" s="49">
        <v>690</v>
      </c>
      <c r="G27" s="49">
        <v>795</v>
      </c>
      <c r="H27" s="49">
        <v>690</v>
      </c>
      <c r="I27" s="44"/>
      <c r="J27" s="50">
        <v>1008.16</v>
      </c>
      <c r="K27" s="50">
        <v>713</v>
      </c>
      <c r="L27" s="50">
        <v>568.96</v>
      </c>
      <c r="M27" s="50">
        <v>690</v>
      </c>
      <c r="N27" s="18"/>
      <c r="O27" s="40">
        <f t="shared" si="0"/>
        <v>0.80976706827309231</v>
      </c>
      <c r="P27" s="40">
        <f t="shared" si="1"/>
        <v>1.0333333333333334</v>
      </c>
      <c r="Q27" s="40">
        <f t="shared" si="2"/>
        <v>0.71567295597484282</v>
      </c>
      <c r="R27" s="40">
        <f t="shared" si="3"/>
        <v>1</v>
      </c>
      <c r="S27" s="9"/>
      <c r="V27" s="42">
        <f t="shared" si="4"/>
        <v>2980.12</v>
      </c>
      <c r="W27" s="42">
        <f t="shared" si="5"/>
        <v>3420</v>
      </c>
      <c r="X27" s="43">
        <f t="shared" si="6"/>
        <v>0.87138011695906425</v>
      </c>
      <c r="Z27" s="52">
        <v>1008.16</v>
      </c>
      <c r="AA27" s="52">
        <v>713</v>
      </c>
      <c r="AB27" s="52">
        <v>568.96</v>
      </c>
      <c r="AC27" s="52">
        <v>690</v>
      </c>
      <c r="AD27" s="52">
        <v>0</v>
      </c>
      <c r="AE27" s="52">
        <v>0</v>
      </c>
      <c r="AF27" s="52">
        <v>0</v>
      </c>
      <c r="AG27" s="52">
        <v>0</v>
      </c>
    </row>
    <row r="28" spans="1:33">
      <c r="A28" s="16" t="s">
        <v>54</v>
      </c>
      <c r="B28" s="16" t="s">
        <v>14</v>
      </c>
      <c r="C28" s="6"/>
      <c r="D28" s="17" t="s">
        <v>55</v>
      </c>
      <c r="E28" s="49">
        <v>690</v>
      </c>
      <c r="F28" s="49">
        <v>690</v>
      </c>
      <c r="G28" s="49">
        <v>1725</v>
      </c>
      <c r="H28" s="49">
        <v>851</v>
      </c>
      <c r="I28" s="44"/>
      <c r="J28" s="50">
        <v>1044.5</v>
      </c>
      <c r="K28" s="50">
        <v>1090.52</v>
      </c>
      <c r="L28" s="50">
        <v>1518</v>
      </c>
      <c r="M28" s="50">
        <v>1077.48</v>
      </c>
      <c r="N28" s="18"/>
      <c r="O28" s="40">
        <f t="shared" si="0"/>
        <v>1.5137681159420291</v>
      </c>
      <c r="P28" s="40">
        <f t="shared" si="1"/>
        <v>1.5804637681159419</v>
      </c>
      <c r="Q28" s="40">
        <f t="shared" si="2"/>
        <v>0.88</v>
      </c>
      <c r="R28" s="40">
        <f t="shared" si="3"/>
        <v>1.2661339600470036</v>
      </c>
      <c r="S28" s="9"/>
      <c r="V28" s="42">
        <f t="shared" si="4"/>
        <v>4730.5</v>
      </c>
      <c r="W28" s="42">
        <f t="shared" si="5"/>
        <v>3956</v>
      </c>
      <c r="X28" s="43">
        <f t="shared" si="6"/>
        <v>1.195778564206269</v>
      </c>
      <c r="Z28" s="52">
        <v>1019</v>
      </c>
      <c r="AA28" s="52">
        <v>1090.52</v>
      </c>
      <c r="AB28" s="52">
        <v>1518</v>
      </c>
      <c r="AC28" s="52">
        <v>1077.48</v>
      </c>
      <c r="AD28" s="52">
        <v>25.5</v>
      </c>
      <c r="AE28" s="52">
        <v>0</v>
      </c>
      <c r="AF28" s="52">
        <v>0</v>
      </c>
      <c r="AG28" s="52">
        <v>0</v>
      </c>
    </row>
    <row r="29" spans="1:33">
      <c r="A29" s="16" t="s">
        <v>56</v>
      </c>
      <c r="B29" s="16" t="s">
        <v>14</v>
      </c>
      <c r="C29" s="6"/>
      <c r="D29" s="17" t="s">
        <v>57</v>
      </c>
      <c r="E29" s="49">
        <v>2070</v>
      </c>
      <c r="F29" s="49">
        <v>2070</v>
      </c>
      <c r="G29" s="49">
        <v>690</v>
      </c>
      <c r="H29" s="49">
        <v>345</v>
      </c>
      <c r="I29" s="44"/>
      <c r="J29" s="50">
        <v>1671.5</v>
      </c>
      <c r="K29" s="50">
        <v>1587</v>
      </c>
      <c r="L29" s="50">
        <v>814.5</v>
      </c>
      <c r="M29" s="50">
        <v>356.5</v>
      </c>
      <c r="N29" s="18"/>
      <c r="O29" s="40">
        <f t="shared" si="0"/>
        <v>0.807487922705314</v>
      </c>
      <c r="P29" s="40">
        <f t="shared" si="1"/>
        <v>0.76666666666666672</v>
      </c>
      <c r="Q29" s="40">
        <f t="shared" si="2"/>
        <v>1.1804347826086956</v>
      </c>
      <c r="R29" s="40">
        <f t="shared" si="3"/>
        <v>1.0333333333333334</v>
      </c>
      <c r="S29" s="9"/>
      <c r="V29" s="42">
        <f t="shared" si="4"/>
        <v>4429.5</v>
      </c>
      <c r="W29" s="42">
        <f t="shared" si="5"/>
        <v>5175</v>
      </c>
      <c r="X29" s="43">
        <f t="shared" si="6"/>
        <v>0.8559420289855072</v>
      </c>
      <c r="Z29" s="52">
        <v>1671.5</v>
      </c>
      <c r="AA29" s="52">
        <v>1587</v>
      </c>
      <c r="AB29" s="52">
        <v>814.5</v>
      </c>
      <c r="AC29" s="52">
        <v>356.5</v>
      </c>
      <c r="AD29" s="52">
        <v>0</v>
      </c>
      <c r="AE29" s="52">
        <v>0</v>
      </c>
      <c r="AF29" s="52">
        <v>0</v>
      </c>
      <c r="AG29" s="52">
        <v>0</v>
      </c>
    </row>
    <row r="30" spans="1:33">
      <c r="A30" s="16" t="s">
        <v>58</v>
      </c>
      <c r="B30" s="16" t="s">
        <v>14</v>
      </c>
      <c r="C30" s="6"/>
      <c r="D30" s="17" t="s">
        <v>59</v>
      </c>
      <c r="E30" s="49">
        <v>1725</v>
      </c>
      <c r="F30" s="49">
        <v>1380</v>
      </c>
      <c r="G30" s="49">
        <v>690</v>
      </c>
      <c r="H30" s="49">
        <v>690</v>
      </c>
      <c r="I30" s="44"/>
      <c r="J30" s="50">
        <v>1486</v>
      </c>
      <c r="K30" s="50">
        <v>1515</v>
      </c>
      <c r="L30" s="50">
        <v>437</v>
      </c>
      <c r="M30" s="50">
        <v>487.5</v>
      </c>
      <c r="N30" s="18"/>
      <c r="O30" s="40">
        <f t="shared" si="0"/>
        <v>0.86144927536231886</v>
      </c>
      <c r="P30" s="40">
        <f t="shared" si="1"/>
        <v>1.0978260869565217</v>
      </c>
      <c r="Q30" s="40">
        <f t="shared" si="2"/>
        <v>0.6333333333333333</v>
      </c>
      <c r="R30" s="40">
        <f t="shared" si="3"/>
        <v>0.70652173913043481</v>
      </c>
      <c r="S30" s="9"/>
      <c r="V30" s="42">
        <f t="shared" si="4"/>
        <v>3925.5</v>
      </c>
      <c r="W30" s="42">
        <f t="shared" si="5"/>
        <v>4485</v>
      </c>
      <c r="X30" s="43">
        <f t="shared" si="6"/>
        <v>0.87525083612040133</v>
      </c>
      <c r="Z30" s="52">
        <v>1440</v>
      </c>
      <c r="AA30" s="52">
        <v>1426</v>
      </c>
      <c r="AB30" s="52">
        <v>437</v>
      </c>
      <c r="AC30" s="52">
        <v>471.5</v>
      </c>
      <c r="AD30" s="52">
        <v>46</v>
      </c>
      <c r="AE30" s="52">
        <v>89</v>
      </c>
      <c r="AF30" s="52">
        <v>0</v>
      </c>
      <c r="AG30" s="52">
        <v>16</v>
      </c>
    </row>
    <row r="31" spans="1:33">
      <c r="A31" s="16" t="s">
        <v>60</v>
      </c>
      <c r="B31" s="16" t="s">
        <v>14</v>
      </c>
      <c r="C31" s="6"/>
      <c r="D31" s="17" t="s">
        <v>61</v>
      </c>
      <c r="E31" s="49">
        <v>1245</v>
      </c>
      <c r="F31" s="49">
        <v>598</v>
      </c>
      <c r="G31" s="49">
        <v>795</v>
      </c>
      <c r="H31" s="49">
        <v>345</v>
      </c>
      <c r="I31" s="44"/>
      <c r="J31" s="50">
        <v>991.98</v>
      </c>
      <c r="K31" s="50">
        <v>869.73</v>
      </c>
      <c r="L31" s="50">
        <v>615</v>
      </c>
      <c r="M31" s="50">
        <v>333.5</v>
      </c>
      <c r="N31" s="21"/>
      <c r="O31" s="40">
        <f t="shared" si="0"/>
        <v>0.79677108433734944</v>
      </c>
      <c r="P31" s="40">
        <f t="shared" si="1"/>
        <v>1.4543979933110369</v>
      </c>
      <c r="Q31" s="40">
        <f t="shared" si="2"/>
        <v>0.77358490566037741</v>
      </c>
      <c r="R31" s="40">
        <f t="shared" si="3"/>
        <v>0.96666666666666667</v>
      </c>
      <c r="S31" s="9"/>
      <c r="V31" s="42">
        <f t="shared" si="4"/>
        <v>2810.21</v>
      </c>
      <c r="W31" s="42">
        <f t="shared" si="5"/>
        <v>2983</v>
      </c>
      <c r="X31" s="43">
        <f t="shared" si="6"/>
        <v>0.94207509218907137</v>
      </c>
      <c r="Z31" s="52">
        <v>980.48</v>
      </c>
      <c r="AA31" s="52">
        <v>846.73</v>
      </c>
      <c r="AB31" s="52">
        <v>615</v>
      </c>
      <c r="AC31" s="52">
        <v>333.5</v>
      </c>
      <c r="AD31" s="52">
        <v>11.5</v>
      </c>
      <c r="AE31" s="52">
        <v>23</v>
      </c>
      <c r="AF31" s="52">
        <v>0</v>
      </c>
      <c r="AG31" s="52">
        <v>0</v>
      </c>
    </row>
    <row r="32" spans="1:33">
      <c r="A32" s="16" t="s">
        <v>62</v>
      </c>
      <c r="B32" s="16" t="s">
        <v>14</v>
      </c>
      <c r="C32" s="6"/>
      <c r="D32" s="17" t="s">
        <v>63</v>
      </c>
      <c r="E32" s="49">
        <v>5097</v>
      </c>
      <c r="F32" s="49">
        <v>4140</v>
      </c>
      <c r="G32" s="49">
        <v>2424</v>
      </c>
      <c r="H32" s="49">
        <v>2070</v>
      </c>
      <c r="I32" s="45"/>
      <c r="J32" s="50">
        <v>4549.8</v>
      </c>
      <c r="K32" s="50">
        <v>3773.92</v>
      </c>
      <c r="L32" s="50">
        <v>1483.25</v>
      </c>
      <c r="M32" s="50">
        <v>1345</v>
      </c>
      <c r="O32" s="40">
        <f t="shared" si="0"/>
        <v>0.89264273101824609</v>
      </c>
      <c r="P32" s="40">
        <f t="shared" si="1"/>
        <v>0.91157487922705316</v>
      </c>
      <c r="Q32" s="40">
        <f t="shared" si="2"/>
        <v>0.6119018151815182</v>
      </c>
      <c r="R32" s="40">
        <f t="shared" si="3"/>
        <v>0.64975845410628019</v>
      </c>
      <c r="S32" s="9"/>
      <c r="V32" s="42">
        <f t="shared" si="4"/>
        <v>11151.970000000001</v>
      </c>
      <c r="W32" s="42">
        <f t="shared" si="5"/>
        <v>13731</v>
      </c>
      <c r="X32" s="43">
        <f t="shared" si="6"/>
        <v>0.8121746413225549</v>
      </c>
      <c r="Z32" s="52">
        <v>4477.13</v>
      </c>
      <c r="AA32" s="52">
        <v>3759.92</v>
      </c>
      <c r="AB32" s="52">
        <v>1483.25</v>
      </c>
      <c r="AC32" s="52">
        <v>1339</v>
      </c>
      <c r="AD32" s="52">
        <v>72.67</v>
      </c>
      <c r="AE32" s="52">
        <v>14</v>
      </c>
      <c r="AF32" s="52">
        <v>0</v>
      </c>
      <c r="AG32" s="52">
        <v>6</v>
      </c>
    </row>
    <row r="33" spans="1:33">
      <c r="A33" s="16" t="s">
        <v>64</v>
      </c>
      <c r="B33" s="16" t="s">
        <v>14</v>
      </c>
      <c r="C33" s="6"/>
      <c r="D33" s="23" t="s">
        <v>65</v>
      </c>
      <c r="E33" s="49">
        <v>1725</v>
      </c>
      <c r="F33" s="49">
        <v>1380</v>
      </c>
      <c r="G33" s="49">
        <v>690</v>
      </c>
      <c r="H33" s="49">
        <v>495</v>
      </c>
      <c r="I33" s="45"/>
      <c r="J33" s="50">
        <v>2075.75</v>
      </c>
      <c r="K33" s="50">
        <v>1345</v>
      </c>
      <c r="L33" s="50">
        <v>1303.5</v>
      </c>
      <c r="M33" s="50">
        <v>534</v>
      </c>
      <c r="O33" s="40">
        <f t="shared" si="0"/>
        <v>1.2033333333333334</v>
      </c>
      <c r="P33" s="40">
        <f t="shared" si="1"/>
        <v>0.97463768115942029</v>
      </c>
      <c r="Q33" s="40">
        <f t="shared" si="2"/>
        <v>1.8891304347826088</v>
      </c>
      <c r="R33" s="40">
        <f t="shared" si="3"/>
        <v>1.0787878787878789</v>
      </c>
      <c r="S33" s="9"/>
      <c r="V33" s="42">
        <f t="shared" si="4"/>
        <v>5258.25</v>
      </c>
      <c r="W33" s="42">
        <f t="shared" si="5"/>
        <v>4290</v>
      </c>
      <c r="X33" s="43">
        <f t="shared" si="6"/>
        <v>1.2256993006993007</v>
      </c>
      <c r="Z33" s="52">
        <v>2075.75</v>
      </c>
      <c r="AA33" s="52">
        <v>1345</v>
      </c>
      <c r="AB33" s="52">
        <v>1303.5</v>
      </c>
      <c r="AC33" s="52">
        <v>534</v>
      </c>
      <c r="AD33" s="52">
        <v>0</v>
      </c>
      <c r="AE33" s="52">
        <v>0</v>
      </c>
      <c r="AF33" s="52">
        <v>0</v>
      </c>
      <c r="AG33" s="52">
        <v>0</v>
      </c>
    </row>
    <row r="34" spans="1:33">
      <c r="A34" s="16" t="s">
        <v>66</v>
      </c>
      <c r="B34" s="16" t="s">
        <v>14</v>
      </c>
      <c r="C34" s="6"/>
      <c r="D34" s="23" t="s">
        <v>67</v>
      </c>
      <c r="E34" s="49">
        <v>4062</v>
      </c>
      <c r="F34" s="49">
        <v>1905</v>
      </c>
      <c r="G34" s="49">
        <v>1065</v>
      </c>
      <c r="H34" s="49">
        <v>525</v>
      </c>
      <c r="I34" s="45"/>
      <c r="J34" s="50">
        <v>3959.08</v>
      </c>
      <c r="K34" s="50">
        <v>2651.5</v>
      </c>
      <c r="L34" s="50">
        <v>888.5</v>
      </c>
      <c r="M34" s="50">
        <v>843.75</v>
      </c>
      <c r="O34" s="40">
        <f t="shared" si="0"/>
        <v>0.9746627277203348</v>
      </c>
      <c r="P34" s="40">
        <f t="shared" si="1"/>
        <v>1.3918635170603675</v>
      </c>
      <c r="Q34" s="40">
        <f t="shared" si="2"/>
        <v>0.83427230046948353</v>
      </c>
      <c r="R34" s="40">
        <f t="shared" si="3"/>
        <v>1.6071428571428572</v>
      </c>
      <c r="S34" s="9"/>
      <c r="V34" s="42">
        <f t="shared" si="4"/>
        <v>8342.83</v>
      </c>
      <c r="W34" s="42">
        <f t="shared" si="5"/>
        <v>7557</v>
      </c>
      <c r="X34" s="43">
        <f t="shared" si="6"/>
        <v>1.1039870318909619</v>
      </c>
      <c r="Z34" s="52">
        <v>3772.58</v>
      </c>
      <c r="AA34" s="52">
        <v>2482.5</v>
      </c>
      <c r="AB34" s="52">
        <v>888.5</v>
      </c>
      <c r="AC34" s="52">
        <v>791.5</v>
      </c>
      <c r="AD34" s="52">
        <v>186.5</v>
      </c>
      <c r="AE34" s="52">
        <v>169</v>
      </c>
      <c r="AF34" s="52">
        <v>0</v>
      </c>
      <c r="AG34" s="52">
        <v>52.25</v>
      </c>
    </row>
    <row r="35" spans="1:33">
      <c r="A35" s="16" t="s">
        <v>68</v>
      </c>
      <c r="B35" s="16" t="s">
        <v>14</v>
      </c>
      <c r="C35" s="6"/>
      <c r="D35" s="23" t="s">
        <v>69</v>
      </c>
      <c r="E35" s="49">
        <v>720</v>
      </c>
      <c r="F35" s="49">
        <v>690</v>
      </c>
      <c r="G35" s="49">
        <v>360</v>
      </c>
      <c r="H35" s="49">
        <v>345</v>
      </c>
      <c r="I35" s="45"/>
      <c r="J35" s="50">
        <v>312.5</v>
      </c>
      <c r="K35" s="50">
        <v>299</v>
      </c>
      <c r="L35" s="50">
        <v>282.5</v>
      </c>
      <c r="M35" s="50">
        <v>310.5</v>
      </c>
      <c r="O35" s="40">
        <f t="shared" si="0"/>
        <v>0.43402777777777779</v>
      </c>
      <c r="P35" s="40">
        <f t="shared" si="1"/>
        <v>0.43333333333333335</v>
      </c>
      <c r="Q35" s="40">
        <f t="shared" si="2"/>
        <v>0.78472222222222221</v>
      </c>
      <c r="R35" s="40">
        <f t="shared" si="3"/>
        <v>0.9</v>
      </c>
      <c r="S35" s="9"/>
      <c r="V35" s="42">
        <f t="shared" si="4"/>
        <v>1204.5</v>
      </c>
      <c r="W35" s="42">
        <f t="shared" si="5"/>
        <v>2115</v>
      </c>
      <c r="X35" s="43">
        <f t="shared" si="6"/>
        <v>0.56950354609929077</v>
      </c>
      <c r="Z35" s="52">
        <v>312.5</v>
      </c>
      <c r="AA35" s="52">
        <v>299</v>
      </c>
      <c r="AB35" s="52">
        <v>282.5</v>
      </c>
      <c r="AC35" s="52">
        <v>310.5</v>
      </c>
      <c r="AD35" s="52">
        <v>0</v>
      </c>
      <c r="AE35" s="52">
        <v>0</v>
      </c>
      <c r="AF35" s="52">
        <v>0</v>
      </c>
      <c r="AG35" s="52">
        <v>0</v>
      </c>
    </row>
    <row r="36" spans="1:33">
      <c r="A36" s="16" t="s">
        <v>70</v>
      </c>
      <c r="B36" s="16" t="s">
        <v>14</v>
      </c>
      <c r="C36" s="6"/>
      <c r="D36" s="23" t="s">
        <v>71</v>
      </c>
      <c r="E36" s="49">
        <v>1905</v>
      </c>
      <c r="F36" s="49">
        <v>1035</v>
      </c>
      <c r="G36" s="49">
        <v>690</v>
      </c>
      <c r="H36" s="49">
        <v>345</v>
      </c>
      <c r="I36" s="45"/>
      <c r="J36" s="50">
        <v>1769</v>
      </c>
      <c r="K36" s="50">
        <v>988.47</v>
      </c>
      <c r="L36" s="50">
        <v>581.75</v>
      </c>
      <c r="M36" s="50">
        <v>299.48</v>
      </c>
      <c r="O36" s="40">
        <f t="shared" si="0"/>
        <v>0.92860892388451444</v>
      </c>
      <c r="P36" s="40">
        <f t="shared" si="1"/>
        <v>0.95504347826086955</v>
      </c>
      <c r="Q36" s="40">
        <f t="shared" si="2"/>
        <v>0.84311594202898554</v>
      </c>
      <c r="R36" s="40">
        <f t="shared" si="3"/>
        <v>0.86805797101449278</v>
      </c>
      <c r="S36" s="9"/>
      <c r="V36" s="42">
        <f t="shared" si="4"/>
        <v>3638.7000000000003</v>
      </c>
      <c r="W36" s="42">
        <f t="shared" si="5"/>
        <v>3975</v>
      </c>
      <c r="X36" s="43">
        <f t="shared" si="6"/>
        <v>0.91539622641509444</v>
      </c>
      <c r="Z36" s="52">
        <v>1746</v>
      </c>
      <c r="AA36" s="52">
        <v>969.47</v>
      </c>
      <c r="AB36" s="52">
        <v>575.5</v>
      </c>
      <c r="AC36" s="52">
        <v>293.48</v>
      </c>
      <c r="AD36" s="52">
        <v>23</v>
      </c>
      <c r="AE36" s="52">
        <v>19</v>
      </c>
      <c r="AF36" s="52">
        <v>6.25</v>
      </c>
      <c r="AG36" s="52">
        <v>6</v>
      </c>
    </row>
    <row r="37" spans="1:33">
      <c r="A37" s="16" t="s">
        <v>72</v>
      </c>
      <c r="B37" s="16" t="s">
        <v>14</v>
      </c>
      <c r="C37" s="6"/>
      <c r="D37" s="23" t="s">
        <v>73</v>
      </c>
      <c r="E37" s="49">
        <v>2160</v>
      </c>
      <c r="F37" s="49">
        <v>1380</v>
      </c>
      <c r="G37" s="49">
        <v>900</v>
      </c>
      <c r="H37" s="49">
        <v>690</v>
      </c>
      <c r="I37" s="45"/>
      <c r="J37" s="50">
        <v>1610.5</v>
      </c>
      <c r="K37" s="50">
        <v>1300</v>
      </c>
      <c r="L37" s="50">
        <v>733.5</v>
      </c>
      <c r="M37" s="50">
        <v>397.5</v>
      </c>
      <c r="O37" s="40">
        <f t="shared" si="0"/>
        <v>0.7456018518518519</v>
      </c>
      <c r="P37" s="40">
        <f t="shared" si="1"/>
        <v>0.94202898550724634</v>
      </c>
      <c r="Q37" s="40">
        <f t="shared" si="2"/>
        <v>0.81499999999999995</v>
      </c>
      <c r="R37" s="40">
        <f t="shared" si="3"/>
        <v>0.57608695652173914</v>
      </c>
      <c r="S37" s="9"/>
      <c r="V37" s="42">
        <f t="shared" si="4"/>
        <v>4041.5</v>
      </c>
      <c r="W37" s="42">
        <f t="shared" si="5"/>
        <v>5130</v>
      </c>
      <c r="X37" s="43">
        <f t="shared" si="6"/>
        <v>0.78781676413255364</v>
      </c>
      <c r="Z37" s="52">
        <v>1585.5</v>
      </c>
      <c r="AA37" s="52">
        <v>1235</v>
      </c>
      <c r="AB37" s="52">
        <v>716</v>
      </c>
      <c r="AC37" s="52">
        <v>380</v>
      </c>
      <c r="AD37" s="52">
        <v>25</v>
      </c>
      <c r="AE37" s="52">
        <v>65</v>
      </c>
      <c r="AF37" s="52">
        <v>17.5</v>
      </c>
      <c r="AG37" s="52">
        <v>17.5</v>
      </c>
    </row>
    <row r="38" spans="1:33">
      <c r="A38" s="16" t="s">
        <v>74</v>
      </c>
      <c r="B38" s="16" t="s">
        <v>14</v>
      </c>
      <c r="C38" s="6"/>
      <c r="D38" s="23" t="s">
        <v>75</v>
      </c>
      <c r="E38" s="49">
        <v>3240</v>
      </c>
      <c r="F38" s="49">
        <v>3105</v>
      </c>
      <c r="G38" s="49">
        <v>1005</v>
      </c>
      <c r="H38" s="49">
        <v>345</v>
      </c>
      <c r="I38" s="45"/>
      <c r="J38" s="50">
        <v>3126</v>
      </c>
      <c r="K38" s="50">
        <v>2774.5</v>
      </c>
      <c r="L38" s="50">
        <v>646.5</v>
      </c>
      <c r="M38" s="50">
        <v>380</v>
      </c>
      <c r="O38" s="40">
        <f t="shared" si="0"/>
        <v>0.96481481481481479</v>
      </c>
      <c r="P38" s="40">
        <f t="shared" si="1"/>
        <v>0.89355877616747181</v>
      </c>
      <c r="Q38" s="40">
        <f t="shared" si="2"/>
        <v>0.64328358208955227</v>
      </c>
      <c r="R38" s="40">
        <f t="shared" si="3"/>
        <v>1.1014492753623188</v>
      </c>
      <c r="S38" s="9"/>
      <c r="V38" s="42">
        <f t="shared" si="4"/>
        <v>6927</v>
      </c>
      <c r="W38" s="42">
        <f t="shared" si="5"/>
        <v>7695</v>
      </c>
      <c r="X38" s="43">
        <f t="shared" si="6"/>
        <v>0.9001949317738791</v>
      </c>
      <c r="Z38" s="52">
        <v>3126</v>
      </c>
      <c r="AA38" s="52">
        <v>2774.5</v>
      </c>
      <c r="AB38" s="52">
        <v>646.5</v>
      </c>
      <c r="AC38" s="52">
        <v>380</v>
      </c>
      <c r="AD38" s="52">
        <v>0</v>
      </c>
      <c r="AE38" s="52">
        <v>0</v>
      </c>
      <c r="AF38" s="52">
        <v>0</v>
      </c>
      <c r="AG38" s="52">
        <v>0</v>
      </c>
    </row>
    <row r="39" spans="1:33">
      <c r="A39" s="16" t="s">
        <v>76</v>
      </c>
      <c r="B39" s="16" t="s">
        <v>14</v>
      </c>
      <c r="C39" s="6"/>
      <c r="D39" s="23" t="s">
        <v>77</v>
      </c>
      <c r="E39" s="49">
        <v>2520</v>
      </c>
      <c r="F39" s="49">
        <v>2415</v>
      </c>
      <c r="G39" s="49">
        <v>360</v>
      </c>
      <c r="H39" s="49">
        <v>345</v>
      </c>
      <c r="I39" s="45"/>
      <c r="J39" s="50">
        <v>2365.5</v>
      </c>
      <c r="K39" s="50">
        <v>2247.5</v>
      </c>
      <c r="L39" s="50">
        <v>330</v>
      </c>
      <c r="M39" s="50">
        <v>271.5</v>
      </c>
      <c r="O39" s="40">
        <f t="shared" si="0"/>
        <v>0.93869047619047619</v>
      </c>
      <c r="P39" s="40">
        <f t="shared" si="1"/>
        <v>0.93064182194616973</v>
      </c>
      <c r="Q39" s="40">
        <f t="shared" si="2"/>
        <v>0.91666666666666663</v>
      </c>
      <c r="R39" s="40">
        <f t="shared" si="3"/>
        <v>0.78695652173913044</v>
      </c>
      <c r="S39" s="9"/>
      <c r="V39" s="42">
        <f t="shared" si="4"/>
        <v>5214.5</v>
      </c>
      <c r="W39" s="42">
        <f t="shared" si="5"/>
        <v>5640</v>
      </c>
      <c r="X39" s="43">
        <f t="shared" si="6"/>
        <v>0.92455673758865253</v>
      </c>
      <c r="Z39" s="52">
        <v>2335</v>
      </c>
      <c r="AA39" s="52">
        <v>2230</v>
      </c>
      <c r="AB39" s="52">
        <v>322.5</v>
      </c>
      <c r="AC39" s="52">
        <v>271.5</v>
      </c>
      <c r="AD39" s="52">
        <v>30.5</v>
      </c>
      <c r="AE39" s="52">
        <v>17.5</v>
      </c>
      <c r="AF39" s="52">
        <v>7.5</v>
      </c>
      <c r="AG39" s="52">
        <v>0</v>
      </c>
    </row>
    <row r="40" spans="1:33">
      <c r="A40" s="16" t="s">
        <v>78</v>
      </c>
      <c r="B40" s="16" t="s">
        <v>14</v>
      </c>
      <c r="C40" s="6"/>
      <c r="D40" s="23" t="s">
        <v>79</v>
      </c>
      <c r="E40" s="49">
        <v>1793</v>
      </c>
      <c r="F40" s="49">
        <v>1035</v>
      </c>
      <c r="G40" s="49">
        <v>720</v>
      </c>
      <c r="H40" s="49">
        <v>360</v>
      </c>
      <c r="I40" s="45"/>
      <c r="J40" s="50">
        <v>1643.75</v>
      </c>
      <c r="K40" s="50">
        <v>1012</v>
      </c>
      <c r="L40" s="50">
        <v>607.75</v>
      </c>
      <c r="M40" s="50">
        <v>328</v>
      </c>
      <c r="O40" s="40">
        <f t="shared" si="0"/>
        <v>0.91675962074735085</v>
      </c>
      <c r="P40" s="40">
        <f t="shared" si="1"/>
        <v>0.97777777777777775</v>
      </c>
      <c r="Q40" s="40">
        <f t="shared" si="2"/>
        <v>0.84409722222222228</v>
      </c>
      <c r="R40" s="40">
        <f t="shared" si="3"/>
        <v>0.91111111111111109</v>
      </c>
      <c r="S40" s="9"/>
      <c r="V40" s="42">
        <f t="shared" si="4"/>
        <v>3591.5</v>
      </c>
      <c r="W40" s="42">
        <f t="shared" si="5"/>
        <v>3908</v>
      </c>
      <c r="X40" s="43">
        <f t="shared" si="6"/>
        <v>0.91901228249744116</v>
      </c>
      <c r="Z40" s="52">
        <v>1596.75</v>
      </c>
      <c r="AA40" s="52">
        <v>977.5</v>
      </c>
      <c r="AB40" s="52">
        <v>583</v>
      </c>
      <c r="AC40" s="52">
        <v>310.5</v>
      </c>
      <c r="AD40" s="52">
        <v>47</v>
      </c>
      <c r="AE40" s="52">
        <v>34.5</v>
      </c>
      <c r="AF40" s="52">
        <v>24.75</v>
      </c>
      <c r="AG40" s="52">
        <v>17.5</v>
      </c>
    </row>
    <row r="41" spans="1:33">
      <c r="A41" s="16" t="s">
        <v>80</v>
      </c>
      <c r="B41" s="16" t="s">
        <v>14</v>
      </c>
      <c r="C41" s="6"/>
      <c r="D41" s="23" t="s">
        <v>81</v>
      </c>
      <c r="E41" s="49">
        <v>1485</v>
      </c>
      <c r="F41" s="49">
        <v>690</v>
      </c>
      <c r="G41" s="49">
        <v>1980</v>
      </c>
      <c r="H41" s="49">
        <v>1380</v>
      </c>
      <c r="I41" s="45"/>
      <c r="J41" s="50">
        <v>1311.65</v>
      </c>
      <c r="K41" s="50">
        <v>723.5</v>
      </c>
      <c r="L41" s="50">
        <v>1556.87</v>
      </c>
      <c r="M41" s="50">
        <v>1074.5</v>
      </c>
      <c r="O41" s="40">
        <f t="shared" si="0"/>
        <v>0.88326599326599331</v>
      </c>
      <c r="P41" s="40">
        <f t="shared" si="1"/>
        <v>1.0485507246376811</v>
      </c>
      <c r="Q41" s="40">
        <f t="shared" si="2"/>
        <v>0.78629797979797977</v>
      </c>
      <c r="R41" s="40">
        <f t="shared" si="3"/>
        <v>0.77862318840579714</v>
      </c>
      <c r="S41" s="9"/>
      <c r="V41" s="42">
        <f t="shared" si="4"/>
        <v>4666.5200000000004</v>
      </c>
      <c r="W41" s="42">
        <f t="shared" si="5"/>
        <v>5535</v>
      </c>
      <c r="X41" s="43">
        <f t="shared" si="6"/>
        <v>0.84309304426377607</v>
      </c>
      <c r="Z41" s="52">
        <v>1259.4000000000001</v>
      </c>
      <c r="AA41" s="52">
        <v>690</v>
      </c>
      <c r="AB41" s="52">
        <v>1515.54</v>
      </c>
      <c r="AC41" s="52">
        <v>1023</v>
      </c>
      <c r="AD41" s="52">
        <v>52.25</v>
      </c>
      <c r="AE41" s="52">
        <v>33.5</v>
      </c>
      <c r="AF41" s="52">
        <v>41.33</v>
      </c>
      <c r="AG41" s="52">
        <v>51.5</v>
      </c>
    </row>
    <row r="42" spans="1:33">
      <c r="A42" s="16" t="s">
        <v>82</v>
      </c>
      <c r="B42" s="16" t="s">
        <v>14</v>
      </c>
      <c r="C42" s="6"/>
      <c r="D42" s="23" t="s">
        <v>83</v>
      </c>
      <c r="E42" s="49">
        <v>1845</v>
      </c>
      <c r="F42" s="49">
        <v>690</v>
      </c>
      <c r="G42" s="49">
        <v>1620</v>
      </c>
      <c r="H42" s="49">
        <v>1035</v>
      </c>
      <c r="I42" s="45"/>
      <c r="J42" s="50">
        <v>1415.2</v>
      </c>
      <c r="K42" s="50">
        <v>737</v>
      </c>
      <c r="L42" s="50">
        <v>1584.3</v>
      </c>
      <c r="M42" s="50">
        <v>966</v>
      </c>
      <c r="O42" s="40">
        <f t="shared" si="0"/>
        <v>0.76704607046070461</v>
      </c>
      <c r="P42" s="40">
        <f t="shared" si="1"/>
        <v>1.0681159420289854</v>
      </c>
      <c r="Q42" s="40">
        <f t="shared" si="2"/>
        <v>0.97796296296296292</v>
      </c>
      <c r="R42" s="40">
        <f t="shared" si="3"/>
        <v>0.93333333333333335</v>
      </c>
      <c r="S42" s="9"/>
      <c r="V42" s="42">
        <f t="shared" si="4"/>
        <v>4702.5</v>
      </c>
      <c r="W42" s="42">
        <f t="shared" si="5"/>
        <v>5190</v>
      </c>
      <c r="X42" s="43">
        <f t="shared" si="6"/>
        <v>0.90606936416184969</v>
      </c>
      <c r="Z42" s="52">
        <v>1408.7</v>
      </c>
      <c r="AA42" s="52">
        <v>690</v>
      </c>
      <c r="AB42" s="52">
        <v>1549.8</v>
      </c>
      <c r="AC42" s="52">
        <v>920</v>
      </c>
      <c r="AD42" s="52">
        <v>6.5</v>
      </c>
      <c r="AE42" s="52">
        <v>47</v>
      </c>
      <c r="AF42" s="52">
        <v>34.5</v>
      </c>
      <c r="AG42" s="52">
        <v>46</v>
      </c>
    </row>
    <row r="43" spans="1:33">
      <c r="A43" s="16" t="s">
        <v>84</v>
      </c>
      <c r="B43" s="16" t="s">
        <v>14</v>
      </c>
      <c r="C43" s="6"/>
      <c r="D43" s="23" t="s">
        <v>85</v>
      </c>
      <c r="E43" s="49">
        <v>2025</v>
      </c>
      <c r="F43" s="49">
        <v>1380</v>
      </c>
      <c r="G43" s="49">
        <v>900</v>
      </c>
      <c r="H43" s="49">
        <v>525</v>
      </c>
      <c r="I43" s="45"/>
      <c r="J43" s="50">
        <v>1701.75</v>
      </c>
      <c r="K43" s="50">
        <v>1329.98</v>
      </c>
      <c r="L43" s="50">
        <v>929.5</v>
      </c>
      <c r="M43" s="50">
        <v>486.73</v>
      </c>
      <c r="O43" s="40">
        <f t="shared" si="0"/>
        <v>0.84037037037037032</v>
      </c>
      <c r="P43" s="40">
        <f t="shared" si="1"/>
        <v>0.96375362318840585</v>
      </c>
      <c r="Q43" s="40">
        <f t="shared" si="2"/>
        <v>1.0327777777777778</v>
      </c>
      <c r="R43" s="40">
        <f t="shared" si="3"/>
        <v>0.92710476190476199</v>
      </c>
      <c r="S43" s="9"/>
      <c r="V43" s="42">
        <f t="shared" si="4"/>
        <v>4447.96</v>
      </c>
      <c r="W43" s="42">
        <f t="shared" si="5"/>
        <v>4830</v>
      </c>
      <c r="X43" s="43">
        <f t="shared" si="6"/>
        <v>0.92090269151138715</v>
      </c>
      <c r="Z43" s="52">
        <v>1608.25</v>
      </c>
      <c r="AA43" s="52">
        <v>1265.5</v>
      </c>
      <c r="AB43" s="52">
        <v>908</v>
      </c>
      <c r="AC43" s="52">
        <v>464.5</v>
      </c>
      <c r="AD43" s="52">
        <v>93.5</v>
      </c>
      <c r="AE43" s="52">
        <v>64.48</v>
      </c>
      <c r="AF43" s="52">
        <v>21.5</v>
      </c>
      <c r="AG43" s="52">
        <v>22.23</v>
      </c>
    </row>
    <row r="44" spans="1:33">
      <c r="A44" s="16" t="s">
        <v>86</v>
      </c>
      <c r="B44" s="16" t="s">
        <v>14</v>
      </c>
      <c r="C44" s="6"/>
      <c r="D44" s="23" t="s">
        <v>87</v>
      </c>
      <c r="E44" s="49">
        <v>2760</v>
      </c>
      <c r="F44" s="49">
        <v>1725</v>
      </c>
      <c r="G44" s="49">
        <v>1590</v>
      </c>
      <c r="H44" s="49">
        <v>1215</v>
      </c>
      <c r="I44" s="45"/>
      <c r="J44" s="50">
        <v>2765.1499999999996</v>
      </c>
      <c r="K44" s="50">
        <v>1737.98</v>
      </c>
      <c r="L44" s="50">
        <v>1925.25</v>
      </c>
      <c r="M44" s="50">
        <v>1313.58</v>
      </c>
      <c r="O44" s="40">
        <f t="shared" si="0"/>
        <v>1.0018659420289853</v>
      </c>
      <c r="P44" s="40">
        <f t="shared" si="1"/>
        <v>1.0075246376811595</v>
      </c>
      <c r="Q44" s="40">
        <f t="shared" si="2"/>
        <v>1.2108490566037735</v>
      </c>
      <c r="R44" s="40">
        <f t="shared" si="3"/>
        <v>1.0811358024691358</v>
      </c>
      <c r="S44" s="9"/>
      <c r="V44" s="42">
        <f t="shared" si="4"/>
        <v>7741.9599999999991</v>
      </c>
      <c r="W44" s="42">
        <f t="shared" si="5"/>
        <v>7290</v>
      </c>
      <c r="X44" s="43">
        <f t="shared" si="6"/>
        <v>1.0619972565157749</v>
      </c>
      <c r="Z44" s="52">
        <v>2748.1499999999996</v>
      </c>
      <c r="AA44" s="52">
        <v>1737.98</v>
      </c>
      <c r="AB44" s="52">
        <v>1888.75</v>
      </c>
      <c r="AC44" s="52">
        <v>1261.25</v>
      </c>
      <c r="AD44" s="52">
        <v>17</v>
      </c>
      <c r="AE44" s="52">
        <v>0</v>
      </c>
      <c r="AF44" s="52">
        <v>36.5</v>
      </c>
      <c r="AG44" s="52">
        <v>52.33</v>
      </c>
    </row>
    <row r="45" spans="1:33">
      <c r="A45" s="16" t="s">
        <v>88</v>
      </c>
      <c r="B45" s="16" t="s">
        <v>14</v>
      </c>
      <c r="C45" s="6"/>
      <c r="D45" s="23" t="s">
        <v>89</v>
      </c>
      <c r="E45" s="49">
        <v>1288</v>
      </c>
      <c r="F45" s="49">
        <v>943</v>
      </c>
      <c r="G45" s="49">
        <v>1215</v>
      </c>
      <c r="H45" s="49">
        <v>690</v>
      </c>
      <c r="I45" s="45"/>
      <c r="J45" s="50">
        <v>1296.25</v>
      </c>
      <c r="K45" s="50">
        <v>827</v>
      </c>
      <c r="L45" s="50">
        <v>676</v>
      </c>
      <c r="M45" s="50">
        <v>332</v>
      </c>
      <c r="O45" s="40">
        <f t="shared" si="0"/>
        <v>1.0064052795031055</v>
      </c>
      <c r="P45" s="40">
        <f t="shared" si="1"/>
        <v>0.87698833510074237</v>
      </c>
      <c r="Q45" s="40">
        <f t="shared" si="2"/>
        <v>0.55637860082304524</v>
      </c>
      <c r="R45" s="40">
        <f t="shared" si="3"/>
        <v>0.48115942028985509</v>
      </c>
      <c r="S45" s="9"/>
      <c r="V45" s="42">
        <f t="shared" si="4"/>
        <v>3131.25</v>
      </c>
      <c r="W45" s="42">
        <f t="shared" si="5"/>
        <v>4136</v>
      </c>
      <c r="X45" s="43">
        <f t="shared" si="6"/>
        <v>0.75707205029013536</v>
      </c>
      <c r="Z45" s="52">
        <v>1269</v>
      </c>
      <c r="AA45" s="52">
        <v>827</v>
      </c>
      <c r="AB45" s="52">
        <v>647</v>
      </c>
      <c r="AC45" s="52">
        <v>321</v>
      </c>
      <c r="AD45" s="52">
        <v>27.25</v>
      </c>
      <c r="AE45" s="52">
        <v>0</v>
      </c>
      <c r="AF45" s="52">
        <v>29</v>
      </c>
      <c r="AG45" s="52">
        <v>11</v>
      </c>
    </row>
    <row r="46" spans="1:33">
      <c r="A46" s="16" t="s">
        <v>90</v>
      </c>
      <c r="B46" s="16" t="s">
        <v>14</v>
      </c>
      <c r="C46" s="6"/>
      <c r="D46" s="23" t="s">
        <v>91</v>
      </c>
      <c r="E46" s="49">
        <v>1380</v>
      </c>
      <c r="F46" s="49">
        <v>1035</v>
      </c>
      <c r="G46" s="49">
        <v>2790</v>
      </c>
      <c r="H46" s="49">
        <v>1905</v>
      </c>
      <c r="I46" s="45"/>
      <c r="J46" s="50">
        <v>1491.51</v>
      </c>
      <c r="K46" s="50">
        <v>1120.5</v>
      </c>
      <c r="L46" s="50">
        <v>949.48</v>
      </c>
      <c r="M46" s="50">
        <v>976.75</v>
      </c>
      <c r="O46" s="40">
        <f t="shared" si="0"/>
        <v>1.0808043478260869</v>
      </c>
      <c r="P46" s="40">
        <f t="shared" si="1"/>
        <v>1.0826086956521739</v>
      </c>
      <c r="Q46" s="40">
        <f t="shared" si="2"/>
        <v>0.34031541218637995</v>
      </c>
      <c r="R46" s="40">
        <f t="shared" si="3"/>
        <v>0.51272965879265087</v>
      </c>
      <c r="S46" s="9"/>
      <c r="V46" s="42">
        <f t="shared" si="4"/>
        <v>4538.24</v>
      </c>
      <c r="W46" s="42">
        <f t="shared" si="5"/>
        <v>7110</v>
      </c>
      <c r="X46" s="43">
        <f t="shared" si="6"/>
        <v>0.63828973277074541</v>
      </c>
      <c r="Z46" s="52">
        <v>1248</v>
      </c>
      <c r="AA46" s="52">
        <v>1017</v>
      </c>
      <c r="AB46" s="52">
        <v>857.5</v>
      </c>
      <c r="AC46" s="52">
        <v>743.5</v>
      </c>
      <c r="AD46" s="52">
        <v>243.51</v>
      </c>
      <c r="AE46" s="52">
        <v>103.5</v>
      </c>
      <c r="AF46" s="52">
        <v>91.98</v>
      </c>
      <c r="AG46" s="52">
        <v>233.25</v>
      </c>
    </row>
    <row r="47" spans="1:33">
      <c r="A47" s="16" t="s">
        <v>92</v>
      </c>
      <c r="B47" s="16" t="s">
        <v>14</v>
      </c>
      <c r="C47" s="6"/>
      <c r="D47" s="23" t="s">
        <v>93</v>
      </c>
      <c r="E47" s="49">
        <v>1725</v>
      </c>
      <c r="F47" s="49">
        <v>1380</v>
      </c>
      <c r="G47" s="49">
        <v>690</v>
      </c>
      <c r="H47" s="49">
        <v>690</v>
      </c>
      <c r="I47" s="45"/>
      <c r="J47" s="50">
        <v>2295</v>
      </c>
      <c r="K47" s="50">
        <v>1958</v>
      </c>
      <c r="L47" s="50">
        <v>348.5</v>
      </c>
      <c r="M47" s="50">
        <v>264.5</v>
      </c>
      <c r="O47" s="40">
        <f t="shared" si="0"/>
        <v>1.3304347826086957</v>
      </c>
      <c r="P47" s="40">
        <f t="shared" si="1"/>
        <v>1.4188405797101449</v>
      </c>
      <c r="Q47" s="40">
        <f t="shared" si="2"/>
        <v>0.50507246376811599</v>
      </c>
      <c r="R47" s="40">
        <f t="shared" si="3"/>
        <v>0.38333333333333336</v>
      </c>
      <c r="S47" s="9"/>
      <c r="V47" s="42">
        <f t="shared" si="4"/>
        <v>4866</v>
      </c>
      <c r="W47" s="42">
        <f t="shared" si="5"/>
        <v>4485</v>
      </c>
      <c r="X47" s="43">
        <f t="shared" si="6"/>
        <v>1.0849498327759197</v>
      </c>
      <c r="Z47" s="52">
        <v>2295</v>
      </c>
      <c r="AA47" s="52">
        <v>1958</v>
      </c>
      <c r="AB47" s="52">
        <v>348.5</v>
      </c>
      <c r="AC47" s="52">
        <v>264.5</v>
      </c>
      <c r="AD47" s="52">
        <v>0</v>
      </c>
      <c r="AE47" s="52">
        <v>0</v>
      </c>
      <c r="AF47" s="52">
        <v>0</v>
      </c>
      <c r="AG47" s="52">
        <v>0</v>
      </c>
    </row>
    <row r="48" spans="1:33">
      <c r="A48" s="16" t="s">
        <v>94</v>
      </c>
      <c r="B48" s="16" t="s">
        <v>14</v>
      </c>
      <c r="C48" s="6"/>
      <c r="D48" s="23" t="s">
        <v>95</v>
      </c>
      <c r="E48" s="49">
        <v>1158</v>
      </c>
      <c r="F48" s="49">
        <v>690</v>
      </c>
      <c r="G48" s="49">
        <v>951</v>
      </c>
      <c r="H48" s="49">
        <v>839.5</v>
      </c>
      <c r="I48" s="45"/>
      <c r="J48" s="50">
        <v>1230.5</v>
      </c>
      <c r="K48" s="50">
        <v>648.5</v>
      </c>
      <c r="L48" s="50">
        <v>786.5</v>
      </c>
      <c r="M48" s="50">
        <v>713</v>
      </c>
      <c r="O48" s="40">
        <f t="shared" si="0"/>
        <v>1.0626079447322971</v>
      </c>
      <c r="P48" s="40">
        <f t="shared" si="1"/>
        <v>0.93985507246376809</v>
      </c>
      <c r="Q48" s="40">
        <f t="shared" si="2"/>
        <v>0.82702418506834907</v>
      </c>
      <c r="R48" s="40">
        <f t="shared" si="3"/>
        <v>0.84931506849315064</v>
      </c>
      <c r="S48" s="9"/>
      <c r="V48" s="42">
        <f t="shared" si="4"/>
        <v>3378.5</v>
      </c>
      <c r="W48" s="42">
        <f t="shared" si="5"/>
        <v>3638.5</v>
      </c>
      <c r="X48" s="43">
        <f t="shared" si="6"/>
        <v>0.92854198158581835</v>
      </c>
      <c r="Z48" s="52">
        <v>1230.5</v>
      </c>
      <c r="AA48" s="52">
        <v>648.5</v>
      </c>
      <c r="AB48" s="52">
        <v>786.5</v>
      </c>
      <c r="AC48" s="52">
        <v>701.5</v>
      </c>
      <c r="AD48" s="52">
        <v>0</v>
      </c>
      <c r="AE48" s="52">
        <v>0</v>
      </c>
      <c r="AF48" s="52">
        <v>0</v>
      </c>
      <c r="AG48" s="52">
        <v>11.5</v>
      </c>
    </row>
    <row r="49" spans="1:33">
      <c r="A49" s="16" t="s">
        <v>96</v>
      </c>
      <c r="B49" s="16" t="s">
        <v>14</v>
      </c>
      <c r="C49" s="6"/>
      <c r="D49" s="23" t="s">
        <v>97</v>
      </c>
      <c r="E49" s="49">
        <v>1260</v>
      </c>
      <c r="F49" s="49">
        <v>1035</v>
      </c>
      <c r="G49" s="49">
        <v>1605</v>
      </c>
      <c r="H49" s="49">
        <v>1035</v>
      </c>
      <c r="I49" s="45"/>
      <c r="J49" s="50">
        <v>1405.83</v>
      </c>
      <c r="K49" s="50">
        <v>966.75</v>
      </c>
      <c r="L49" s="50">
        <v>1475</v>
      </c>
      <c r="M49" s="50">
        <v>1164</v>
      </c>
      <c r="O49" s="40">
        <f t="shared" si="0"/>
        <v>1.1157380952380951</v>
      </c>
      <c r="P49" s="40">
        <f t="shared" si="1"/>
        <v>0.93405797101449273</v>
      </c>
      <c r="Q49" s="40">
        <f t="shared" si="2"/>
        <v>0.9190031152647975</v>
      </c>
      <c r="R49" s="40">
        <f t="shared" si="3"/>
        <v>1.1246376811594203</v>
      </c>
      <c r="S49" s="9"/>
      <c r="V49" s="42">
        <f t="shared" si="4"/>
        <v>5011.58</v>
      </c>
      <c r="W49" s="42">
        <f t="shared" si="5"/>
        <v>4935</v>
      </c>
      <c r="X49" s="43">
        <f t="shared" si="6"/>
        <v>1.015517730496454</v>
      </c>
      <c r="Z49" s="52">
        <v>1333.58</v>
      </c>
      <c r="AA49" s="52">
        <v>886</v>
      </c>
      <c r="AB49" s="52">
        <v>1345.75</v>
      </c>
      <c r="AC49" s="52">
        <v>945</v>
      </c>
      <c r="AD49" s="52">
        <v>72.25</v>
      </c>
      <c r="AE49" s="52">
        <v>80.75</v>
      </c>
      <c r="AF49" s="52">
        <v>129.25</v>
      </c>
      <c r="AG49" s="52">
        <v>219</v>
      </c>
    </row>
    <row r="50" spans="1:33">
      <c r="A50" s="16" t="s">
        <v>98</v>
      </c>
      <c r="B50" s="16" t="s">
        <v>14</v>
      </c>
      <c r="C50" s="6"/>
      <c r="D50" s="23" t="s">
        <v>99</v>
      </c>
      <c r="E50" s="49">
        <v>1380</v>
      </c>
      <c r="F50" s="49">
        <v>1380</v>
      </c>
      <c r="G50" s="49">
        <v>1215</v>
      </c>
      <c r="H50" s="49">
        <v>345</v>
      </c>
      <c r="I50" s="45"/>
      <c r="J50" s="50">
        <v>1536.17</v>
      </c>
      <c r="K50" s="50">
        <v>1172</v>
      </c>
      <c r="L50" s="50">
        <v>1289.52</v>
      </c>
      <c r="M50" s="50">
        <v>587</v>
      </c>
      <c r="O50" s="40">
        <f t="shared" si="0"/>
        <v>1.1131666666666666</v>
      </c>
      <c r="P50" s="40">
        <f t="shared" si="1"/>
        <v>0.8492753623188406</v>
      </c>
      <c r="Q50" s="40">
        <f t="shared" si="2"/>
        <v>1.0613333333333332</v>
      </c>
      <c r="R50" s="40">
        <f t="shared" si="3"/>
        <v>1.7014492753623189</v>
      </c>
      <c r="S50" s="9"/>
      <c r="V50" s="42">
        <f t="shared" si="4"/>
        <v>4584.6900000000005</v>
      </c>
      <c r="W50" s="42">
        <f t="shared" si="5"/>
        <v>4320</v>
      </c>
      <c r="X50" s="43">
        <f t="shared" si="6"/>
        <v>1.0612708333333334</v>
      </c>
      <c r="Z50" s="52">
        <v>1512.67</v>
      </c>
      <c r="AA50" s="52">
        <v>1160.5</v>
      </c>
      <c r="AB50" s="52">
        <v>1230</v>
      </c>
      <c r="AC50" s="52">
        <v>460.5</v>
      </c>
      <c r="AD50" s="52">
        <v>23.5</v>
      </c>
      <c r="AE50" s="52">
        <v>11.5</v>
      </c>
      <c r="AF50" s="52">
        <v>59.519999999999996</v>
      </c>
      <c r="AG50" s="52">
        <v>126.5</v>
      </c>
    </row>
    <row r="51" spans="1:33">
      <c r="A51" s="16" t="s">
        <v>100</v>
      </c>
      <c r="B51" s="16" t="s">
        <v>14</v>
      </c>
      <c r="C51" s="6"/>
      <c r="D51" s="23" t="s">
        <v>101</v>
      </c>
      <c r="E51" s="49">
        <v>1800</v>
      </c>
      <c r="F51" s="49">
        <v>1380</v>
      </c>
      <c r="G51" s="49">
        <v>1440</v>
      </c>
      <c r="H51" s="49">
        <v>690</v>
      </c>
      <c r="I51" s="45"/>
      <c r="J51" s="50">
        <v>1669.5</v>
      </c>
      <c r="K51" s="50">
        <v>1222</v>
      </c>
      <c r="L51" s="50">
        <v>1178</v>
      </c>
      <c r="M51" s="50">
        <v>671</v>
      </c>
      <c r="O51" s="40">
        <f t="shared" si="0"/>
        <v>0.92749999999999999</v>
      </c>
      <c r="P51" s="40">
        <f t="shared" si="1"/>
        <v>0.88550724637681155</v>
      </c>
      <c r="Q51" s="40">
        <f t="shared" si="2"/>
        <v>0.81805555555555554</v>
      </c>
      <c r="R51" s="40">
        <f t="shared" si="3"/>
        <v>0.97246376811594204</v>
      </c>
      <c r="S51" s="9"/>
      <c r="V51" s="42">
        <f t="shared" si="4"/>
        <v>4740.5</v>
      </c>
      <c r="W51" s="42">
        <f t="shared" si="5"/>
        <v>5310</v>
      </c>
      <c r="X51" s="43">
        <f t="shared" si="6"/>
        <v>0.89274952919020711</v>
      </c>
      <c r="Z51" s="52">
        <v>1613.25</v>
      </c>
      <c r="AA51" s="52">
        <v>1162</v>
      </c>
      <c r="AB51" s="52">
        <v>1160</v>
      </c>
      <c r="AC51" s="52">
        <v>653.5</v>
      </c>
      <c r="AD51" s="52">
        <v>56.25</v>
      </c>
      <c r="AE51" s="52">
        <v>60</v>
      </c>
      <c r="AF51" s="52">
        <v>18</v>
      </c>
      <c r="AG51" s="52">
        <v>17.5</v>
      </c>
    </row>
    <row r="52" spans="1:33">
      <c r="A52" t="s">
        <v>102</v>
      </c>
      <c r="B52" s="16" t="s">
        <v>14</v>
      </c>
      <c r="C52" s="6"/>
      <c r="D52" s="23" t="s">
        <v>103</v>
      </c>
      <c r="E52" s="49">
        <v>1500</v>
      </c>
      <c r="F52" s="49">
        <v>1035</v>
      </c>
      <c r="G52" s="49">
        <v>1875</v>
      </c>
      <c r="H52" s="49">
        <v>1035</v>
      </c>
      <c r="I52" s="45"/>
      <c r="J52" s="50">
        <v>1314.17</v>
      </c>
      <c r="K52" s="50">
        <v>966</v>
      </c>
      <c r="L52" s="50">
        <v>1407</v>
      </c>
      <c r="M52" s="50">
        <v>746.5</v>
      </c>
      <c r="O52" s="40">
        <f t="shared" si="0"/>
        <v>0.87611333333333341</v>
      </c>
      <c r="P52" s="40">
        <f t="shared" si="1"/>
        <v>0.93333333333333335</v>
      </c>
      <c r="Q52" s="40">
        <f t="shared" si="2"/>
        <v>0.75039999999999996</v>
      </c>
      <c r="R52" s="40">
        <f t="shared" si="3"/>
        <v>0.721256038647343</v>
      </c>
      <c r="S52" s="9"/>
      <c r="V52" s="42">
        <f t="shared" si="4"/>
        <v>4433.67</v>
      </c>
      <c r="W52" s="42">
        <f t="shared" si="5"/>
        <v>5445</v>
      </c>
      <c r="X52" s="43">
        <f t="shared" si="6"/>
        <v>0.81426446280991738</v>
      </c>
      <c r="Z52" s="52">
        <v>1268.17</v>
      </c>
      <c r="AA52" s="52">
        <v>908.5</v>
      </c>
      <c r="AB52" s="52">
        <v>1401</v>
      </c>
      <c r="AC52" s="52">
        <v>665.5</v>
      </c>
      <c r="AD52" s="52">
        <v>46</v>
      </c>
      <c r="AE52" s="52">
        <v>57.5</v>
      </c>
      <c r="AF52" s="52">
        <v>6</v>
      </c>
      <c r="AG52" s="52">
        <v>81</v>
      </c>
    </row>
    <row r="53" spans="1:33">
      <c r="A53" s="16" t="s">
        <v>104</v>
      </c>
      <c r="B53" s="16" t="s">
        <v>14</v>
      </c>
      <c r="C53" s="6"/>
      <c r="D53" s="23" t="s">
        <v>105</v>
      </c>
      <c r="E53" s="49">
        <v>1154</v>
      </c>
      <c r="F53" s="49">
        <v>690</v>
      </c>
      <c r="G53" s="49">
        <v>642</v>
      </c>
      <c r="H53" s="49">
        <v>345</v>
      </c>
      <c r="I53" s="45"/>
      <c r="J53" s="50">
        <v>1112.75</v>
      </c>
      <c r="K53" s="50">
        <v>678.5</v>
      </c>
      <c r="L53" s="50">
        <v>597.5</v>
      </c>
      <c r="M53" s="50">
        <v>333.5</v>
      </c>
      <c r="O53" s="40">
        <f t="shared" si="0"/>
        <v>0.96425476603119586</v>
      </c>
      <c r="P53" s="40">
        <f t="shared" si="1"/>
        <v>0.98333333333333328</v>
      </c>
      <c r="Q53" s="40">
        <f t="shared" si="2"/>
        <v>0.93068535825545173</v>
      </c>
      <c r="R53" s="40">
        <f t="shared" si="3"/>
        <v>0.96666666666666667</v>
      </c>
      <c r="S53" s="9"/>
      <c r="V53" s="42">
        <f t="shared" si="4"/>
        <v>2722.25</v>
      </c>
      <c r="W53" s="42">
        <f t="shared" si="5"/>
        <v>2831</v>
      </c>
      <c r="X53" s="43">
        <f t="shared" si="6"/>
        <v>0.96158601200989047</v>
      </c>
      <c r="Z53" s="52">
        <v>1109.75</v>
      </c>
      <c r="AA53" s="52">
        <v>667</v>
      </c>
      <c r="AB53" s="52">
        <v>597.5</v>
      </c>
      <c r="AC53" s="52">
        <v>322</v>
      </c>
      <c r="AD53" s="52">
        <v>3</v>
      </c>
      <c r="AE53" s="52">
        <v>11.5</v>
      </c>
      <c r="AF53" s="52">
        <v>0</v>
      </c>
      <c r="AG53" s="52">
        <v>11.5</v>
      </c>
    </row>
    <row r="54" spans="1:33">
      <c r="A54" s="16" t="s">
        <v>106</v>
      </c>
      <c r="B54" s="16" t="s">
        <v>14</v>
      </c>
      <c r="C54" s="6"/>
      <c r="D54" s="23" t="s">
        <v>107</v>
      </c>
      <c r="E54" s="49">
        <v>1368</v>
      </c>
      <c r="F54" s="49">
        <v>943</v>
      </c>
      <c r="G54" s="49">
        <v>900</v>
      </c>
      <c r="H54" s="49">
        <v>437</v>
      </c>
      <c r="I54" s="45"/>
      <c r="J54" s="50">
        <v>1439.83</v>
      </c>
      <c r="K54" s="50">
        <v>900.5</v>
      </c>
      <c r="L54" s="50">
        <v>973.58</v>
      </c>
      <c r="M54" s="50">
        <v>431.5</v>
      </c>
      <c r="O54" s="40">
        <f t="shared" si="0"/>
        <v>1.0525073099415203</v>
      </c>
      <c r="P54" s="40">
        <f t="shared" si="1"/>
        <v>0.95493107104984098</v>
      </c>
      <c r="Q54" s="40">
        <f t="shared" si="2"/>
        <v>1.0817555555555556</v>
      </c>
      <c r="R54" s="40">
        <f t="shared" si="3"/>
        <v>0.98741418764302058</v>
      </c>
      <c r="S54" s="9"/>
      <c r="V54" s="42">
        <f t="shared" si="4"/>
        <v>3745.41</v>
      </c>
      <c r="W54" s="42">
        <f t="shared" si="5"/>
        <v>3648</v>
      </c>
      <c r="X54" s="43">
        <f t="shared" si="6"/>
        <v>1.0267023026315789</v>
      </c>
      <c r="Z54" s="52">
        <v>1426.58</v>
      </c>
      <c r="AA54" s="52">
        <v>900.5</v>
      </c>
      <c r="AB54" s="52">
        <v>973.58</v>
      </c>
      <c r="AC54" s="52">
        <v>414</v>
      </c>
      <c r="AD54" s="52">
        <v>13.25</v>
      </c>
      <c r="AE54" s="52">
        <v>0</v>
      </c>
      <c r="AF54" s="52">
        <v>0</v>
      </c>
      <c r="AG54" s="52">
        <v>17.5</v>
      </c>
    </row>
    <row r="55" spans="1:33">
      <c r="A55" s="16" t="s">
        <v>108</v>
      </c>
      <c r="B55" s="16" t="s">
        <v>14</v>
      </c>
      <c r="C55" s="6"/>
      <c r="D55" s="23" t="s">
        <v>109</v>
      </c>
      <c r="E55" s="49">
        <v>1800</v>
      </c>
      <c r="F55" s="49">
        <v>1380</v>
      </c>
      <c r="G55" s="49">
        <v>1620</v>
      </c>
      <c r="H55" s="49">
        <v>1215</v>
      </c>
      <c r="I55" s="45"/>
      <c r="J55" s="50">
        <v>1289.58</v>
      </c>
      <c r="K55" s="50">
        <v>828</v>
      </c>
      <c r="L55" s="50">
        <v>1309.25</v>
      </c>
      <c r="M55" s="50">
        <v>1014.73</v>
      </c>
      <c r="O55" s="40">
        <f t="shared" si="0"/>
        <v>0.71643333333333326</v>
      </c>
      <c r="P55" s="40">
        <f t="shared" si="1"/>
        <v>0.6</v>
      </c>
      <c r="Q55" s="40">
        <f t="shared" si="2"/>
        <v>0.80817901234567902</v>
      </c>
      <c r="R55" s="40">
        <f t="shared" si="3"/>
        <v>0.83516872427983535</v>
      </c>
      <c r="S55" s="9"/>
      <c r="V55" s="42">
        <f t="shared" si="4"/>
        <v>4441.5599999999995</v>
      </c>
      <c r="W55" s="42">
        <f t="shared" si="5"/>
        <v>6015</v>
      </c>
      <c r="X55" s="43">
        <f t="shared" si="6"/>
        <v>0.73841396508728174</v>
      </c>
      <c r="Z55" s="52">
        <v>1266.08</v>
      </c>
      <c r="AA55" s="52">
        <v>782</v>
      </c>
      <c r="AB55" s="52">
        <v>1247.75</v>
      </c>
      <c r="AC55" s="52">
        <v>952.5</v>
      </c>
      <c r="AD55" s="52">
        <v>23.5</v>
      </c>
      <c r="AE55" s="52">
        <v>46</v>
      </c>
      <c r="AF55" s="52">
        <v>61.5</v>
      </c>
      <c r="AG55" s="52">
        <v>62.23</v>
      </c>
    </row>
    <row r="56" spans="1:33">
      <c r="A56" s="16" t="s">
        <v>110</v>
      </c>
      <c r="B56" s="16"/>
      <c r="C56" s="6"/>
      <c r="D56" s="23" t="s">
        <v>111</v>
      </c>
      <c r="E56" s="49">
        <v>948</v>
      </c>
      <c r="F56" s="49">
        <v>690</v>
      </c>
      <c r="G56" s="49">
        <v>2340</v>
      </c>
      <c r="H56" s="49">
        <v>1725</v>
      </c>
      <c r="I56" s="45"/>
      <c r="J56" s="50">
        <v>1105.5999999999999</v>
      </c>
      <c r="K56" s="50">
        <v>726.75</v>
      </c>
      <c r="L56" s="50">
        <v>1129.67</v>
      </c>
      <c r="M56" s="50">
        <v>946</v>
      </c>
      <c r="O56" s="40">
        <f t="shared" si="0"/>
        <v>1.1662447257383965</v>
      </c>
      <c r="P56" s="40">
        <f t="shared" si="1"/>
        <v>1.0532608695652175</v>
      </c>
      <c r="Q56" s="40">
        <f t="shared" si="2"/>
        <v>0.48276495726495727</v>
      </c>
      <c r="R56" s="40">
        <f t="shared" si="3"/>
        <v>0.54840579710144932</v>
      </c>
      <c r="S56" s="9"/>
      <c r="V56" s="42">
        <f t="shared" si="4"/>
        <v>3908.02</v>
      </c>
      <c r="W56" s="42">
        <f t="shared" si="5"/>
        <v>5703</v>
      </c>
      <c r="X56" s="43">
        <f t="shared" si="6"/>
        <v>0.68525688234262672</v>
      </c>
      <c r="Z56" s="52">
        <v>706.6</v>
      </c>
      <c r="AA56" s="52">
        <v>115</v>
      </c>
      <c r="AB56" s="52">
        <v>630</v>
      </c>
      <c r="AC56" s="52">
        <v>184</v>
      </c>
      <c r="AD56" s="52">
        <v>399</v>
      </c>
      <c r="AE56" s="52">
        <v>611.75</v>
      </c>
      <c r="AF56" s="52">
        <v>499.67</v>
      </c>
      <c r="AG56" s="52">
        <v>762</v>
      </c>
    </row>
    <row r="57" spans="1:33">
      <c r="A57" s="16" t="s">
        <v>112</v>
      </c>
      <c r="B57" s="16"/>
      <c r="C57" s="6"/>
      <c r="D57" s="23" t="s">
        <v>113</v>
      </c>
      <c r="E57" s="49">
        <v>720</v>
      </c>
      <c r="F57" s="49">
        <v>690</v>
      </c>
      <c r="G57" s="49">
        <v>360</v>
      </c>
      <c r="H57" s="49">
        <v>345</v>
      </c>
      <c r="I57" s="45"/>
      <c r="J57" s="50">
        <v>668.25</v>
      </c>
      <c r="K57" s="50">
        <v>632.75</v>
      </c>
      <c r="L57" s="50">
        <v>262.91999999999996</v>
      </c>
      <c r="M57" s="50">
        <v>306.5</v>
      </c>
      <c r="O57" s="40">
        <f t="shared" si="0"/>
        <v>0.92812499999999998</v>
      </c>
      <c r="P57" s="40">
        <f t="shared" si="1"/>
        <v>0.91702898550724643</v>
      </c>
      <c r="Q57" s="40">
        <f t="shared" si="2"/>
        <v>0.73033333333333317</v>
      </c>
      <c r="R57" s="40">
        <f t="shared" si="3"/>
        <v>0.88840579710144929</v>
      </c>
      <c r="S57" s="9"/>
      <c r="V57" s="42">
        <f t="shared" si="4"/>
        <v>1870.42</v>
      </c>
      <c r="W57" s="42">
        <f t="shared" si="5"/>
        <v>2115</v>
      </c>
      <c r="X57" s="43">
        <f t="shared" si="6"/>
        <v>0.88435933806146572</v>
      </c>
      <c r="Z57" s="52">
        <v>638.75</v>
      </c>
      <c r="AA57" s="52">
        <v>598.25</v>
      </c>
      <c r="AB57" s="52">
        <v>262.91999999999996</v>
      </c>
      <c r="AC57" s="52">
        <v>290.5</v>
      </c>
      <c r="AD57" s="52">
        <v>29.5</v>
      </c>
      <c r="AE57" s="52">
        <v>34.5</v>
      </c>
      <c r="AF57" s="52">
        <v>0</v>
      </c>
      <c r="AG57" s="52">
        <v>16</v>
      </c>
    </row>
    <row r="58" spans="1:33">
      <c r="A58" s="16" t="s">
        <v>114</v>
      </c>
      <c r="B58" s="16" t="s">
        <v>14</v>
      </c>
      <c r="C58" s="6"/>
      <c r="D58" s="23" t="s">
        <v>115</v>
      </c>
      <c r="E58" s="49">
        <v>1425</v>
      </c>
      <c r="F58" s="49">
        <v>1035</v>
      </c>
      <c r="G58" s="49">
        <v>1260</v>
      </c>
      <c r="H58" s="49">
        <v>690</v>
      </c>
      <c r="I58" s="45"/>
      <c r="J58" s="50">
        <v>1248.83</v>
      </c>
      <c r="K58" s="50">
        <v>931.75</v>
      </c>
      <c r="L58" s="50">
        <v>1298.33</v>
      </c>
      <c r="M58" s="50">
        <v>742</v>
      </c>
      <c r="O58" s="40">
        <f t="shared" si="0"/>
        <v>0.87637192982456136</v>
      </c>
      <c r="P58" s="40">
        <f t="shared" si="1"/>
        <v>0.90024154589371985</v>
      </c>
      <c r="Q58" s="40">
        <f t="shared" si="2"/>
        <v>1.0304206349206348</v>
      </c>
      <c r="R58" s="40">
        <f t="shared" si="3"/>
        <v>1.0753623188405796</v>
      </c>
      <c r="S58" s="9"/>
      <c r="V58" s="42">
        <f t="shared" si="4"/>
        <v>4220.91</v>
      </c>
      <c r="W58" s="42">
        <f t="shared" si="5"/>
        <v>4410</v>
      </c>
      <c r="X58" s="43">
        <f t="shared" si="6"/>
        <v>0.95712244897959176</v>
      </c>
      <c r="Z58" s="52">
        <v>1242.83</v>
      </c>
      <c r="AA58" s="52">
        <v>908.75</v>
      </c>
      <c r="AB58" s="52">
        <v>1281.5</v>
      </c>
      <c r="AC58" s="52">
        <v>713</v>
      </c>
      <c r="AD58" s="52">
        <v>6</v>
      </c>
      <c r="AE58" s="52">
        <v>23</v>
      </c>
      <c r="AF58" s="52">
        <v>16.829999999999998</v>
      </c>
      <c r="AG58" s="52">
        <v>29</v>
      </c>
    </row>
    <row r="59" spans="1:33">
      <c r="A59" s="16" t="s">
        <v>116</v>
      </c>
      <c r="B59" s="16"/>
      <c r="C59" s="6"/>
      <c r="D59" s="23" t="s">
        <v>117</v>
      </c>
      <c r="E59" s="49">
        <v>1113</v>
      </c>
      <c r="F59" s="49">
        <v>690</v>
      </c>
      <c r="G59" s="49">
        <v>1980</v>
      </c>
      <c r="H59" s="49">
        <v>1380</v>
      </c>
      <c r="I59" s="45"/>
      <c r="J59" s="50">
        <v>1341.75</v>
      </c>
      <c r="K59" s="50">
        <v>862.5</v>
      </c>
      <c r="L59" s="50">
        <v>1407.5900000000001</v>
      </c>
      <c r="M59" s="50">
        <v>1017.5</v>
      </c>
      <c r="O59" s="40">
        <f t="shared" si="0"/>
        <v>1.2055256064690028</v>
      </c>
      <c r="P59" s="40">
        <f t="shared" si="1"/>
        <v>1.25</v>
      </c>
      <c r="Q59" s="40">
        <f t="shared" si="2"/>
        <v>0.71090404040404043</v>
      </c>
      <c r="R59" s="40">
        <f t="shared" si="3"/>
        <v>0.7373188405797102</v>
      </c>
      <c r="S59" s="9"/>
      <c r="V59" s="42">
        <f t="shared" si="4"/>
        <v>4629.34</v>
      </c>
      <c r="W59" s="42">
        <f t="shared" si="5"/>
        <v>5163</v>
      </c>
      <c r="X59" s="43">
        <f t="shared" si="6"/>
        <v>0.89663761379043194</v>
      </c>
      <c r="Z59" s="52">
        <v>1300.5</v>
      </c>
      <c r="AA59" s="52">
        <v>839.5</v>
      </c>
      <c r="AB59" s="52">
        <v>1400.8400000000001</v>
      </c>
      <c r="AC59" s="52">
        <v>976.5</v>
      </c>
      <c r="AD59" s="52">
        <v>41.25</v>
      </c>
      <c r="AE59" s="52">
        <v>23</v>
      </c>
      <c r="AF59" s="52">
        <v>6.75</v>
      </c>
      <c r="AG59" s="52">
        <v>41</v>
      </c>
    </row>
    <row r="60" spans="1:33">
      <c r="A60" s="16" t="s">
        <v>118</v>
      </c>
      <c r="B60" s="16" t="s">
        <v>14</v>
      </c>
      <c r="C60" s="6"/>
      <c r="D60" s="23" t="s">
        <v>119</v>
      </c>
      <c r="E60" s="49">
        <v>1620</v>
      </c>
      <c r="F60" s="49">
        <v>1035</v>
      </c>
      <c r="G60" s="49">
        <v>1260</v>
      </c>
      <c r="H60" s="49">
        <v>690</v>
      </c>
      <c r="I60" s="45"/>
      <c r="J60" s="50">
        <v>1532.0699999999997</v>
      </c>
      <c r="K60" s="50">
        <v>954.5</v>
      </c>
      <c r="L60" s="50">
        <v>1214.75</v>
      </c>
      <c r="M60" s="50">
        <v>698.33</v>
      </c>
      <c r="O60" s="40">
        <f t="shared" si="0"/>
        <v>0.94572222222222202</v>
      </c>
      <c r="P60" s="40">
        <f t="shared" si="1"/>
        <v>0.92222222222222228</v>
      </c>
      <c r="Q60" s="40">
        <f t="shared" si="2"/>
        <v>0.9640873015873016</v>
      </c>
      <c r="R60" s="40">
        <f t="shared" si="3"/>
        <v>1.012072463768116</v>
      </c>
      <c r="S60" s="9"/>
      <c r="V60" s="42">
        <f t="shared" si="4"/>
        <v>4399.6499999999996</v>
      </c>
      <c r="W60" s="42">
        <f t="shared" si="5"/>
        <v>4605</v>
      </c>
      <c r="X60" s="43">
        <f t="shared" si="6"/>
        <v>0.95540716612377841</v>
      </c>
      <c r="Z60" s="52">
        <v>1451.5699999999997</v>
      </c>
      <c r="AA60" s="52">
        <v>925.5</v>
      </c>
      <c r="AB60" s="52">
        <v>1213</v>
      </c>
      <c r="AC60" s="52">
        <v>647.58000000000004</v>
      </c>
      <c r="AD60" s="52">
        <v>80.5</v>
      </c>
      <c r="AE60" s="52">
        <v>29</v>
      </c>
      <c r="AF60" s="52">
        <v>1.75</v>
      </c>
      <c r="AG60" s="52">
        <v>50.75</v>
      </c>
    </row>
    <row r="61" spans="1:33">
      <c r="A61" s="16" t="s">
        <v>120</v>
      </c>
      <c r="B61" s="16"/>
      <c r="C61" s="6"/>
      <c r="D61" s="24" t="s">
        <v>121</v>
      </c>
      <c r="E61" s="49">
        <v>720</v>
      </c>
      <c r="F61" s="49">
        <v>690</v>
      </c>
      <c r="G61" s="49">
        <v>1425</v>
      </c>
      <c r="H61" s="49">
        <v>690</v>
      </c>
      <c r="I61" s="45"/>
      <c r="J61" s="50">
        <v>733.92</v>
      </c>
      <c r="K61" s="50">
        <v>706.17</v>
      </c>
      <c r="L61" s="50">
        <v>1283</v>
      </c>
      <c r="M61" s="50">
        <v>550.58000000000004</v>
      </c>
      <c r="O61" s="40">
        <f t="shared" si="0"/>
        <v>1.0193333333333332</v>
      </c>
      <c r="P61" s="40">
        <f t="shared" si="1"/>
        <v>1.0234347826086956</v>
      </c>
      <c r="Q61" s="40">
        <f t="shared" si="2"/>
        <v>0.90035087719298246</v>
      </c>
      <c r="R61" s="40">
        <f t="shared" si="3"/>
        <v>0.79794202898550726</v>
      </c>
      <c r="S61" s="9"/>
      <c r="V61" s="42">
        <f t="shared" si="4"/>
        <v>3273.67</v>
      </c>
      <c r="W61" s="42">
        <f t="shared" si="5"/>
        <v>3525</v>
      </c>
      <c r="X61" s="43">
        <f t="shared" si="6"/>
        <v>0.92870070921985814</v>
      </c>
      <c r="Z61" s="52">
        <v>685.42</v>
      </c>
      <c r="AA61" s="52">
        <v>647.66999999999996</v>
      </c>
      <c r="AB61" s="52">
        <v>1276.5</v>
      </c>
      <c r="AC61" s="52">
        <v>492</v>
      </c>
      <c r="AD61" s="52">
        <v>48.5</v>
      </c>
      <c r="AE61" s="52">
        <v>58.5</v>
      </c>
      <c r="AF61" s="52">
        <v>6.5</v>
      </c>
      <c r="AG61" s="52">
        <v>58.58</v>
      </c>
    </row>
    <row r="62" spans="1:33">
      <c r="A62" t="s">
        <v>122</v>
      </c>
      <c r="B62" s="16"/>
      <c r="C62" s="6"/>
      <c r="D62" s="24" t="s">
        <v>123</v>
      </c>
      <c r="E62" s="49">
        <v>1693</v>
      </c>
      <c r="F62" s="49">
        <v>1035</v>
      </c>
      <c r="G62" s="49">
        <v>1724.5</v>
      </c>
      <c r="H62" s="49">
        <v>690</v>
      </c>
      <c r="I62" s="45"/>
      <c r="J62" s="50">
        <v>1462.58</v>
      </c>
      <c r="K62" s="50">
        <v>1012</v>
      </c>
      <c r="L62" s="50">
        <v>1329.25</v>
      </c>
      <c r="M62" s="50">
        <v>743.5</v>
      </c>
      <c r="O62" s="40">
        <f t="shared" si="0"/>
        <v>0.86389840519787353</v>
      </c>
      <c r="P62" s="40">
        <f t="shared" si="1"/>
        <v>0.97777777777777775</v>
      </c>
      <c r="Q62" s="40">
        <f t="shared" si="2"/>
        <v>0.77080313134241807</v>
      </c>
      <c r="R62" s="40">
        <f t="shared" si="3"/>
        <v>1.077536231884058</v>
      </c>
      <c r="S62" s="9"/>
      <c r="V62" s="42">
        <f t="shared" si="4"/>
        <v>4547.33</v>
      </c>
      <c r="W62" s="42">
        <f t="shared" si="5"/>
        <v>5142.5</v>
      </c>
      <c r="X62" s="43">
        <f t="shared" si="6"/>
        <v>0.88426446280991733</v>
      </c>
      <c r="Z62" s="52">
        <v>1432.58</v>
      </c>
      <c r="AA62" s="52">
        <v>966</v>
      </c>
      <c r="AB62" s="52">
        <v>1323.75</v>
      </c>
      <c r="AC62" s="52">
        <v>685.5</v>
      </c>
      <c r="AD62" s="52">
        <v>30</v>
      </c>
      <c r="AE62" s="52">
        <v>46</v>
      </c>
      <c r="AF62" s="52">
        <v>5.5</v>
      </c>
      <c r="AG62" s="52">
        <v>58</v>
      </c>
    </row>
    <row r="63" spans="1:33">
      <c r="A63" t="s">
        <v>124</v>
      </c>
      <c r="B63" s="16"/>
      <c r="C63" s="6"/>
      <c r="D63" s="24" t="s">
        <v>125</v>
      </c>
      <c r="E63" s="49">
        <v>945</v>
      </c>
      <c r="F63" s="49">
        <v>690</v>
      </c>
      <c r="G63" s="49">
        <v>1080</v>
      </c>
      <c r="H63" s="49">
        <v>690</v>
      </c>
      <c r="I63" s="45"/>
      <c r="J63" s="50">
        <v>779</v>
      </c>
      <c r="K63" s="50">
        <v>713</v>
      </c>
      <c r="L63" s="50">
        <v>830.5</v>
      </c>
      <c r="M63" s="50">
        <v>655.5</v>
      </c>
      <c r="O63" s="40">
        <f>IFERROR(IF(E63=0,1,J63/E63),"n/a")</f>
        <v>0.82433862433862437</v>
      </c>
      <c r="P63" s="40">
        <f t="shared" ref="P63:R63" si="7">IFERROR(IF(F63=0,1,K63/F63),"n/a")</f>
        <v>1.0333333333333334</v>
      </c>
      <c r="Q63" s="40">
        <f t="shared" si="7"/>
        <v>0.76898148148148149</v>
      </c>
      <c r="R63" s="40">
        <f t="shared" si="7"/>
        <v>0.95</v>
      </c>
      <c r="S63" s="9"/>
      <c r="V63" s="42">
        <f t="shared" si="4"/>
        <v>2978</v>
      </c>
      <c r="W63" s="42">
        <f t="shared" si="5"/>
        <v>3405</v>
      </c>
      <c r="X63" s="43">
        <f t="shared" si="6"/>
        <v>0.87459618208516887</v>
      </c>
      <c r="Z63" s="52">
        <v>779</v>
      </c>
      <c r="AA63" s="52">
        <v>713</v>
      </c>
      <c r="AB63" s="52">
        <v>830.5</v>
      </c>
      <c r="AC63" s="52">
        <v>644</v>
      </c>
      <c r="AD63" s="52">
        <v>0</v>
      </c>
      <c r="AE63" s="52">
        <v>0</v>
      </c>
      <c r="AF63" s="52">
        <v>0</v>
      </c>
      <c r="AG63" s="52">
        <v>11.5</v>
      </c>
    </row>
    <row r="64" spans="1:33">
      <c r="A64" s="10"/>
      <c r="B64" s="16" t="s">
        <v>14</v>
      </c>
      <c r="C64" s="6"/>
      <c r="D64" s="25"/>
      <c r="E64" s="26">
        <f>SUM(E8:E63)</f>
        <v>94929</v>
      </c>
      <c r="F64" s="46">
        <f t="shared" ref="F64:H64" si="8">SUM(F8:F63)</f>
        <v>70629</v>
      </c>
      <c r="G64" s="46">
        <f t="shared" si="8"/>
        <v>71290</v>
      </c>
      <c r="H64" s="46">
        <f t="shared" si="8"/>
        <v>43902.5</v>
      </c>
      <c r="I64" s="27"/>
      <c r="J64" s="28">
        <f>+SUM(J8:J63)</f>
        <v>88358.800000000017</v>
      </c>
      <c r="K64" s="47">
        <f t="shared" ref="K64:M64" si="9">+SUM(K8:K63)</f>
        <v>69224.250000000015</v>
      </c>
      <c r="L64" s="47">
        <f t="shared" si="9"/>
        <v>56735.210000000006</v>
      </c>
      <c r="M64" s="47">
        <f t="shared" si="9"/>
        <v>38787.030000000006</v>
      </c>
      <c r="N64" s="29"/>
      <c r="O64" s="41">
        <f>IFERROR(IF(E64=0,1,J64/E64),"n/a")</f>
        <v>0.93078827334112879</v>
      </c>
      <c r="P64" s="41">
        <f t="shared" ref="P64:R64" si="10">IFERROR(IF(F64=0,1,K64/F64),"n/a")</f>
        <v>0.98011086097778555</v>
      </c>
      <c r="Q64" s="41">
        <f t="shared" si="10"/>
        <v>0.79583686351521965</v>
      </c>
      <c r="R64" s="41">
        <f t="shared" si="10"/>
        <v>0.88348112294288494</v>
      </c>
      <c r="S64" s="9"/>
      <c r="V64" s="42">
        <f>SUM(J64:M64)</f>
        <v>253105.29000000007</v>
      </c>
      <c r="W64" s="42">
        <f>SUM(E64:H64)</f>
        <v>280750.5</v>
      </c>
      <c r="X64" s="48">
        <f t="shared" si="6"/>
        <v>0.90153103912548715</v>
      </c>
      <c r="Z64" s="51">
        <v>86481.74000000002</v>
      </c>
      <c r="AA64" s="51">
        <v>67305.27</v>
      </c>
      <c r="AB64" s="51">
        <v>55489</v>
      </c>
      <c r="AC64" s="51">
        <v>36544.18</v>
      </c>
      <c r="AD64" s="51">
        <v>1877.06</v>
      </c>
      <c r="AE64" s="51">
        <v>1918.98</v>
      </c>
      <c r="AF64" s="51">
        <v>1246.21</v>
      </c>
      <c r="AG64" s="51">
        <v>2242.85</v>
      </c>
    </row>
    <row r="65" spans="2:24">
      <c r="B65" s="16" t="s">
        <v>14</v>
      </c>
      <c r="C65" s="30"/>
      <c r="D65" s="31"/>
      <c r="E65" s="31"/>
      <c r="F65" s="31"/>
      <c r="G65" s="31"/>
      <c r="H65" s="31"/>
      <c r="I65" s="31"/>
      <c r="J65" s="32"/>
      <c r="K65" s="32"/>
      <c r="L65" s="32"/>
      <c r="M65" s="32"/>
      <c r="N65" s="32"/>
      <c r="O65" s="33"/>
      <c r="P65" s="33"/>
      <c r="Q65" s="33"/>
      <c r="R65" s="33"/>
      <c r="S65" s="34"/>
      <c r="V65" s="35"/>
      <c r="W65" s="35"/>
      <c r="X65" s="36"/>
    </row>
    <row r="66" spans="2:24">
      <c r="V66" s="35"/>
      <c r="W66" s="35"/>
      <c r="X66" s="36"/>
    </row>
    <row r="67" spans="2:24">
      <c r="V67" s="35"/>
      <c r="W67" s="35"/>
      <c r="X67" s="36"/>
    </row>
    <row r="68" spans="2:24">
      <c r="L68" s="38"/>
      <c r="M68" s="39"/>
      <c r="V68" s="35"/>
      <c r="W68" s="35"/>
      <c r="X68" s="36"/>
    </row>
    <row r="69" spans="2:24">
      <c r="V69" s="35"/>
      <c r="W69" s="35"/>
      <c r="X69" s="36"/>
    </row>
    <row r="70" spans="2:24">
      <c r="V70" s="35"/>
      <c r="W70" s="35"/>
      <c r="X70" s="36"/>
    </row>
    <row r="71" spans="2:24">
      <c r="V71" s="35"/>
      <c r="W71" s="35"/>
      <c r="X71" s="36"/>
    </row>
    <row r="72" spans="2:24">
      <c r="V72" s="35"/>
      <c r="W72" s="35"/>
      <c r="X72" s="36"/>
    </row>
  </sheetData>
  <mergeCells count="6">
    <mergeCell ref="AD6:AG6"/>
    <mergeCell ref="Q3:R3"/>
    <mergeCell ref="E6:H6"/>
    <mergeCell ref="J6:M6"/>
    <mergeCell ref="O6:R6"/>
    <mergeCell ref="Z6:AC6"/>
  </mergeCells>
  <conditionalFormatting sqref="O8:R64">
    <cfRule type="cellIs" dxfId="8" priority="6" operator="equal">
      <formula>0</formula>
    </cfRule>
    <cfRule type="cellIs" dxfId="7" priority="7" operator="greaterThan">
      <formula>0.95</formula>
    </cfRule>
    <cfRule type="cellIs" dxfId="6" priority="8" operator="between">
      <formula>0.8</formula>
      <formula>0.95</formula>
    </cfRule>
    <cfRule type="cellIs" dxfId="5" priority="9" operator="lessThan">
      <formula>0.8</formula>
    </cfRule>
  </conditionalFormatting>
  <conditionalFormatting sqref="O9:R9 R64 O34:R34">
    <cfRule type="cellIs" dxfId="4" priority="2" operator="equal">
      <formula>0</formula>
    </cfRule>
    <cfRule type="cellIs" dxfId="3" priority="3" operator="greaterThan">
      <formula>0.95</formula>
    </cfRule>
    <cfRule type="cellIs" dxfId="2" priority="4" operator="between">
      <formula>0.8</formula>
      <formula>0.95</formula>
    </cfRule>
    <cfRule type="cellIs" dxfId="1" priority="5" operator="lessThan">
      <formula>0.8</formula>
    </cfRule>
  </conditionalFormatting>
  <conditionalFormatting sqref="O8:R64">
    <cfRule type="cellIs" dxfId="0" priority="1" operator="greaterThan">
      <formula>1.01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SO Version</vt:lpstr>
      <vt:lpstr>'Summary SO Version'!Print_Area</vt:lpstr>
    </vt:vector>
  </TitlesOfParts>
  <Company>CHUFT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Pattle, Ed</dc:creator>
  <cp:lastModifiedBy>Hughes, Isabel</cp:lastModifiedBy>
  <cp:lastPrinted>2020-07-20T10:03:44Z</cp:lastPrinted>
  <dcterms:created xsi:type="dcterms:W3CDTF">2019-03-13T16:58:42Z</dcterms:created>
  <dcterms:modified xsi:type="dcterms:W3CDTF">2020-07-20T10:04:00Z</dcterms:modified>
</cp:coreProperties>
</file>