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ughesi\Desktop\STUFF TO UPLOAD TO WEBSITE OR INTRANET\"/>
    </mc:Choice>
  </mc:AlternateContent>
  <bookViews>
    <workbookView xWindow="-15" yWindow="6585" windowWidth="19320" windowHeight="4125"/>
  </bookViews>
  <sheets>
    <sheet name="Summary" sheetId="1" r:id="rId1"/>
    <sheet name="Sheet1" sheetId="2" r:id="rId2"/>
  </sheets>
  <definedNames>
    <definedName name="_xlnm.Print_Area" localSheetId="0">Summary!$B$2:$R$57</definedName>
  </definedNames>
  <calcPr calcId="162913"/>
</workbook>
</file>

<file path=xl/calcChain.xml><?xml version="1.0" encoding="utf-8"?>
<calcChain xmlns="http://schemas.openxmlformats.org/spreadsheetml/2006/main">
  <c r="V32" i="1" l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8" i="1"/>
  <c r="N32" i="1" l="1"/>
  <c r="O32" i="1"/>
  <c r="P32" i="1"/>
  <c r="Q32" i="1"/>
  <c r="N33" i="1"/>
  <c r="O33" i="1"/>
  <c r="P33" i="1"/>
  <c r="Q33" i="1"/>
  <c r="N34" i="1"/>
  <c r="O34" i="1"/>
  <c r="P34" i="1"/>
  <c r="Q34" i="1"/>
  <c r="N35" i="1"/>
  <c r="O35" i="1"/>
  <c r="P35" i="1"/>
  <c r="Q35" i="1"/>
  <c r="N36" i="1"/>
  <c r="O36" i="1"/>
  <c r="P36" i="1"/>
  <c r="Q36" i="1"/>
  <c r="N37" i="1"/>
  <c r="O37" i="1"/>
  <c r="P37" i="1"/>
  <c r="Q37" i="1"/>
  <c r="N38" i="1"/>
  <c r="O38" i="1"/>
  <c r="P38" i="1"/>
  <c r="Q38" i="1"/>
  <c r="N39" i="1"/>
  <c r="O39" i="1"/>
  <c r="P39" i="1"/>
  <c r="Q39" i="1"/>
  <c r="N40" i="1"/>
  <c r="O40" i="1"/>
  <c r="P40" i="1"/>
  <c r="Q40" i="1"/>
  <c r="N41" i="1"/>
  <c r="O41" i="1"/>
  <c r="P41" i="1"/>
  <c r="Q41" i="1"/>
  <c r="N42" i="1"/>
  <c r="O42" i="1"/>
  <c r="P42" i="1"/>
  <c r="Q42" i="1"/>
  <c r="N43" i="1"/>
  <c r="O43" i="1"/>
  <c r="P43" i="1"/>
  <c r="Q43" i="1"/>
  <c r="N44" i="1"/>
  <c r="O44" i="1"/>
  <c r="P44" i="1"/>
  <c r="Q44" i="1"/>
  <c r="N45" i="1"/>
  <c r="O45" i="1"/>
  <c r="P45" i="1"/>
  <c r="Q45" i="1"/>
  <c r="N46" i="1"/>
  <c r="O46" i="1"/>
  <c r="P46" i="1"/>
  <c r="Q46" i="1"/>
  <c r="N47" i="1"/>
  <c r="O47" i="1"/>
  <c r="P47" i="1"/>
  <c r="Q47" i="1"/>
  <c r="N48" i="1"/>
  <c r="O48" i="1"/>
  <c r="P48" i="1"/>
  <c r="Q48" i="1"/>
  <c r="N49" i="1"/>
  <c r="O49" i="1"/>
  <c r="P49" i="1"/>
  <c r="Q49" i="1"/>
  <c r="N50" i="1"/>
  <c r="O50" i="1"/>
  <c r="P50" i="1"/>
  <c r="Q50" i="1"/>
  <c r="N51" i="1"/>
  <c r="O51" i="1"/>
  <c r="P51" i="1"/>
  <c r="Q51" i="1"/>
  <c r="N52" i="1"/>
  <c r="O52" i="1"/>
  <c r="P52" i="1"/>
  <c r="Q52" i="1"/>
  <c r="N53" i="1"/>
  <c r="O53" i="1"/>
  <c r="P53" i="1"/>
  <c r="Q53" i="1"/>
  <c r="N54" i="1"/>
  <c r="O54" i="1"/>
  <c r="P54" i="1"/>
  <c r="Q54" i="1"/>
  <c r="N55" i="1"/>
  <c r="O55" i="1"/>
  <c r="P55" i="1"/>
  <c r="Q55" i="1"/>
  <c r="N56" i="1"/>
  <c r="O56" i="1"/>
  <c r="P56" i="1"/>
  <c r="Q56" i="1"/>
  <c r="I57" i="1"/>
  <c r="W53" i="1" l="1"/>
  <c r="W45" i="1"/>
  <c r="W41" i="1"/>
  <c r="W33" i="1"/>
  <c r="W37" i="1"/>
  <c r="W56" i="1"/>
  <c r="W42" i="1"/>
  <c r="W55" i="1"/>
  <c r="W52" i="1"/>
  <c r="W40" i="1"/>
  <c r="W32" i="1"/>
  <c r="W50" i="1"/>
  <c r="W48" i="1"/>
  <c r="W46" i="1"/>
  <c r="W44" i="1"/>
  <c r="W38" i="1"/>
  <c r="W36" i="1"/>
  <c r="W34" i="1"/>
  <c r="W51" i="1"/>
  <c r="W47" i="1"/>
  <c r="W43" i="1"/>
  <c r="W54" i="1"/>
  <c r="W39" i="1"/>
  <c r="W49" i="1"/>
  <c r="W35" i="1"/>
  <c r="V65" i="1"/>
  <c r="U65" i="1"/>
  <c r="W65" i="1" s="1"/>
  <c r="V64" i="1"/>
  <c r="U64" i="1"/>
  <c r="V63" i="1"/>
  <c r="U63" i="1"/>
  <c r="W63" i="1" s="1"/>
  <c r="V62" i="1"/>
  <c r="U62" i="1"/>
  <c r="V61" i="1"/>
  <c r="U61" i="1"/>
  <c r="W61" i="1" s="1"/>
  <c r="V60" i="1"/>
  <c r="U60" i="1"/>
  <c r="V59" i="1"/>
  <c r="U59" i="1"/>
  <c r="W59" i="1" s="1"/>
  <c r="V58" i="1"/>
  <c r="U58" i="1"/>
  <c r="W31" i="1"/>
  <c r="W29" i="1"/>
  <c r="W27" i="1"/>
  <c r="W23" i="1"/>
  <c r="W21" i="1"/>
  <c r="W19" i="1"/>
  <c r="W17" i="1"/>
  <c r="W15" i="1"/>
  <c r="W13" i="1"/>
  <c r="W11" i="1"/>
  <c r="W9" i="1"/>
  <c r="W26" i="1" l="1"/>
  <c r="W28" i="1"/>
  <c r="W30" i="1"/>
  <c r="W58" i="1"/>
  <c r="W60" i="1"/>
  <c r="W8" i="1"/>
  <c r="W10" i="1"/>
  <c r="W12" i="1"/>
  <c r="W14" i="1"/>
  <c r="W16" i="1"/>
  <c r="W18" i="1"/>
  <c r="W20" i="1"/>
  <c r="W22" i="1"/>
  <c r="W24" i="1"/>
  <c r="W62" i="1"/>
  <c r="W64" i="1"/>
  <c r="L57" i="1"/>
  <c r="K57" i="1"/>
  <c r="J57" i="1"/>
  <c r="U57" i="1" s="1"/>
  <c r="D57" i="1"/>
  <c r="Q27" i="1" l="1"/>
  <c r="P27" i="1"/>
  <c r="O27" i="1"/>
  <c r="N27" i="1"/>
  <c r="N31" i="1" l="1"/>
  <c r="O31" i="1"/>
  <c r="P31" i="1"/>
  <c r="Q31" i="1"/>
  <c r="G57" i="1" l="1"/>
  <c r="F57" i="1"/>
  <c r="Q57" i="1" l="1"/>
  <c r="W25" i="1"/>
  <c r="E57" i="1"/>
  <c r="V57" i="1" s="1"/>
  <c r="N25" i="1"/>
  <c r="N12" i="1"/>
  <c r="O12" i="1"/>
  <c r="P12" i="1"/>
  <c r="Q12" i="1"/>
  <c r="W57" i="1" l="1"/>
  <c r="N57" i="1"/>
  <c r="O57" i="1"/>
  <c r="P57" i="1"/>
  <c r="Q9" i="1" l="1"/>
  <c r="Q30" i="1"/>
  <c r="Q28" i="1"/>
  <c r="Q26" i="1"/>
  <c r="Q18" i="1"/>
  <c r="Q16" i="1"/>
  <c r="Q29" i="1"/>
  <c r="Q24" i="1"/>
  <c r="Q23" i="1"/>
  <c r="Q22" i="1"/>
  <c r="Q21" i="1"/>
  <c r="Q20" i="1"/>
  <c r="Q19" i="1"/>
  <c r="Q17" i="1"/>
  <c r="Q15" i="1"/>
  <c r="Q14" i="1"/>
  <c r="Q13" i="1"/>
  <c r="Q11" i="1"/>
  <c r="Q10" i="1"/>
  <c r="P10" i="1" l="1"/>
  <c r="P26" i="1"/>
  <c r="P17" i="1"/>
  <c r="P28" i="1"/>
  <c r="P19" i="1"/>
  <c r="P23" i="1"/>
  <c r="P16" i="1"/>
  <c r="P29" i="1"/>
  <c r="P30" i="1"/>
  <c r="P9" i="1"/>
  <c r="P11" i="1"/>
  <c r="P13" i="1"/>
  <c r="P14" i="1"/>
  <c r="P15" i="1"/>
  <c r="P18" i="1"/>
  <c r="P20" i="1"/>
  <c r="P21" i="1"/>
  <c r="P22" i="1"/>
  <c r="P24" i="1"/>
  <c r="O9" i="1" l="1"/>
  <c r="O29" i="1"/>
  <c r="O22" i="1"/>
  <c r="O20" i="1"/>
  <c r="O19" i="1"/>
  <c r="O30" i="1"/>
  <c r="O26" i="1"/>
  <c r="O24" i="1"/>
  <c r="O23" i="1"/>
  <c r="O21" i="1"/>
  <c r="O18" i="1"/>
  <c r="O17" i="1"/>
  <c r="O16" i="1"/>
  <c r="O15" i="1"/>
  <c r="O14" i="1"/>
  <c r="O13" i="1"/>
  <c r="O11" i="1"/>
  <c r="O10" i="1"/>
  <c r="N20" i="1" l="1"/>
  <c r="N10" i="1"/>
  <c r="N13" i="1"/>
  <c r="N22" i="1"/>
  <c r="N24" i="1"/>
  <c r="N14" i="1"/>
  <c r="N17" i="1"/>
  <c r="N18" i="1"/>
  <c r="N21" i="1"/>
  <c r="N23" i="1"/>
  <c r="N30" i="1"/>
  <c r="N19" i="1"/>
  <c r="N9" i="1"/>
  <c r="N26" i="1"/>
  <c r="N29" i="1"/>
  <c r="N11" i="1"/>
  <c r="N15" i="1"/>
  <c r="N16" i="1"/>
  <c r="O28" i="1"/>
  <c r="N28" i="1" l="1"/>
  <c r="N8" i="1" l="1"/>
  <c r="Q8" i="1" l="1"/>
  <c r="P8" i="1"/>
  <c r="O8" i="1"/>
</calcChain>
</file>

<file path=xl/sharedStrings.xml><?xml version="1.0" encoding="utf-8"?>
<sst xmlns="http://schemas.openxmlformats.org/spreadsheetml/2006/main" count="70" uniqueCount="61">
  <si>
    <t>Ward Name</t>
  </si>
  <si>
    <t>Template</t>
  </si>
  <si>
    <t>Actual</t>
  </si>
  <si>
    <t>QU Day</t>
  </si>
  <si>
    <t>QU Night</t>
  </si>
  <si>
    <t>UQ Day</t>
  </si>
  <si>
    <t>UQ Night</t>
  </si>
  <si>
    <t>Fill Rate</t>
  </si>
  <si>
    <t>Nursing Staffing Levels Fill Rate versus Template</t>
  </si>
  <si>
    <t>432 C&amp;D West Bergholt Ward COH</t>
  </si>
  <si>
    <t>432 INT Birch Ward COH</t>
  </si>
  <si>
    <t>432 INT D Arcy Ward COH</t>
  </si>
  <si>
    <t>432 MED Acute cardiac Unit COH</t>
  </si>
  <si>
    <t>432 MED Easthorpe Ward COH</t>
  </si>
  <si>
    <t>432 MED Emergency Assessment Unit COH</t>
  </si>
  <si>
    <t>432 SURG Langham Ward COH</t>
  </si>
  <si>
    <t>432 MED Layer Marney Ward COH</t>
  </si>
  <si>
    <t>432 INT Peldon Ward COH</t>
  </si>
  <si>
    <t>432 MED Stroke Unit COH</t>
  </si>
  <si>
    <t>432 INT Tiptree Ward COH</t>
  </si>
  <si>
    <t>432 MSKSS Aldham Ward COH</t>
  </si>
  <si>
    <t>432 SURG Brightlingsea Ward COH</t>
  </si>
  <si>
    <t>432 SURG Critical Care COH</t>
  </si>
  <si>
    <t>432 MSKSS Fordham Ward COH</t>
  </si>
  <si>
    <t>432 MSKSS Great Tey Ward COH</t>
  </si>
  <si>
    <t>432 SURG Mersea Ward COH</t>
  </si>
  <si>
    <t>432 SURG Surgical Assessment Unit COH</t>
  </si>
  <si>
    <t>432 SURG Wivenhoe Ward COH</t>
  </si>
  <si>
    <t>432 W&amp;C Childrens Ward COH</t>
  </si>
  <si>
    <t>432 W&amp;C Neonatal Unit COH</t>
  </si>
  <si>
    <t>432 W&amp;C Stanway Ward COH</t>
  </si>
  <si>
    <t>432 W&amp;C In Patient Maternity COH</t>
  </si>
  <si>
    <t>178 CW&amp;C Bergholt Ward IHT</t>
  </si>
  <si>
    <t>178 M&amp;T Brantham IHT</t>
  </si>
  <si>
    <t>178 CW&amp;C Brook IHT</t>
  </si>
  <si>
    <t>178 M&amp;T Capel IHT</t>
  </si>
  <si>
    <t>178 M&amp;T Claydon IHT</t>
  </si>
  <si>
    <t>178 SURG Critical Care Unit IHT</t>
  </si>
  <si>
    <t>178 CW&amp;C Deben IHT</t>
  </si>
  <si>
    <t>178 M&amp;T Debenham IHT</t>
  </si>
  <si>
    <t>178 M&amp;T Grundisburgh IHT</t>
  </si>
  <si>
    <t>178 M&amp;T Haughley IHT</t>
  </si>
  <si>
    <t>178 M&amp;T Kirton IHT</t>
  </si>
  <si>
    <t>178 SURG Lavenham IHT</t>
  </si>
  <si>
    <t>178 SURG Martlesham IHT</t>
  </si>
  <si>
    <t>178 SURG Needham IHT</t>
  </si>
  <si>
    <t>178 CW&amp;C Neonatal Unit IHT</t>
  </si>
  <si>
    <t>178 CW&amp;C Orwell IHT</t>
  </si>
  <si>
    <t>178 SURG Saxmundham IHT</t>
  </si>
  <si>
    <t>178 M&amp;T Shotley IHT</t>
  </si>
  <si>
    <t>178 M&amp;T Somersham IHT</t>
  </si>
  <si>
    <t>178 M&amp;T Woodbridge (was Sproughton Ward) IHT</t>
  </si>
  <si>
    <t>178 CW&amp;C Stour IHT</t>
  </si>
  <si>
    <t>178 SURG Stowupland IHT</t>
  </si>
  <si>
    <t>178 SURG Stradbroke IHT</t>
  </si>
  <si>
    <t>178 M&amp;T Washbrook IHT</t>
  </si>
  <si>
    <t>178 M&amp;T Kesgrave Ward IHT</t>
  </si>
  <si>
    <t>Act</t>
  </si>
  <si>
    <t>Fill</t>
  </si>
  <si>
    <t>30 Day Month</t>
  </si>
  <si>
    <t>432 MED Nayland Contingency Ward COH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</si>
</sst>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0.0%"/>
    <numFmt numFmtId="165" formatCode="mmm\-yyyy"/>
    <numFmt numFmtId="166" formatCode="_(* #,##0.00_);_(* \(#,##0.00\);_(* &quot;-&quot;??_);_(@_)"/>
  </numFmts>
  <fonts count="60">
    <font>
      <sz val="9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0"/>
      <color theme="1"/>
      <name val="Calibri"/>
      <family val="2"/>
    </font>
    <font>
      <b/>
      <sz val="10"/>
      <color rgb="FF3F3F3F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b/>
      <sz val="14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3"/>
      <name val="Calibri"/>
      <family val="2"/>
      <scheme val="minor"/>
    </font>
    <font>
      <sz val="9"/>
      <color theme="3"/>
      <name val="Calibri"/>
      <family val="2"/>
    </font>
    <font>
      <b/>
      <sz val="9"/>
      <color theme="3"/>
      <name val="Calibri"/>
      <family val="2"/>
    </font>
    <font>
      <sz val="10"/>
      <name val="MS Sans Serif"/>
      <family val="2"/>
    </font>
    <font>
      <sz val="10"/>
      <name val="Tahoma"/>
      <family val="2"/>
    </font>
    <font>
      <b/>
      <sz val="14"/>
      <color indexed="60"/>
      <name val="Arial"/>
      <family val="2"/>
    </font>
    <font>
      <b/>
      <sz val="12"/>
      <color indexed="60"/>
      <name val="Arial"/>
      <family val="2"/>
    </font>
    <font>
      <sz val="1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u/>
      <sz val="10"/>
      <color theme="10"/>
      <name val="Arial"/>
      <family val="2"/>
    </font>
    <font>
      <sz val="11"/>
      <name val="Calibri"/>
    </font>
    <font>
      <sz val="10"/>
      <name val="Arial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29">
    <xf numFmtId="0" fontId="0" fillId="0" borderId="0"/>
    <xf numFmtId="0" fontId="6" fillId="0" borderId="0" applyNumberFormat="0" applyFill="0" applyBorder="0" applyAlignment="0" applyProtection="0"/>
    <xf numFmtId="0" fontId="7" fillId="0" borderId="0"/>
    <xf numFmtId="0" fontId="8" fillId="0" borderId="0"/>
    <xf numFmtId="0" fontId="9" fillId="0" borderId="0"/>
    <xf numFmtId="0" fontId="7" fillId="0" borderId="0"/>
    <xf numFmtId="0" fontId="10" fillId="0" borderId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9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5" borderId="0" applyNumberFormat="0" applyBorder="0" applyAlignment="0" applyProtection="0"/>
    <xf numFmtId="0" fontId="11" fillId="29" borderId="0" applyNumberFormat="0" applyBorder="0" applyAlignment="0" applyProtection="0"/>
    <xf numFmtId="0" fontId="12" fillId="3" borderId="0" applyNumberFormat="0" applyBorder="0" applyAlignment="0" applyProtection="0"/>
    <xf numFmtId="0" fontId="13" fillId="6" borderId="4" applyNumberFormat="0" applyAlignment="0" applyProtection="0"/>
    <xf numFmtId="0" fontId="14" fillId="7" borderId="7" applyNumberFormat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7" fillId="0" borderId="1" applyNumberFormat="0" applyFill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20" fillId="5" borderId="4" applyNumberFormat="0" applyAlignment="0" applyProtection="0"/>
    <xf numFmtId="0" fontId="21" fillId="0" borderId="6" applyNumberFormat="0" applyFill="0" applyAlignment="0" applyProtection="0"/>
    <xf numFmtId="0" fontId="22" fillId="4" borderId="0" applyNumberFormat="0" applyBorder="0" applyAlignment="0" applyProtection="0"/>
    <xf numFmtId="0" fontId="8" fillId="0" borderId="0"/>
    <xf numFmtId="0" fontId="9" fillId="0" borderId="0"/>
    <xf numFmtId="0" fontId="10" fillId="0" borderId="0"/>
    <xf numFmtId="0" fontId="7" fillId="0" borderId="0"/>
    <xf numFmtId="0" fontId="7" fillId="8" borderId="8" applyNumberFormat="0" applyFont="0" applyAlignment="0" applyProtection="0"/>
    <xf numFmtId="0" fontId="23" fillId="6" borderId="5" applyNumberFormat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9" fillId="10" borderId="0" applyNumberFormat="0" applyBorder="0" applyAlignment="0" applyProtection="0"/>
    <xf numFmtId="0" fontId="29" fillId="14" borderId="0" applyNumberFormat="0" applyBorder="0" applyAlignment="0" applyProtection="0"/>
    <xf numFmtId="0" fontId="29" fillId="18" borderId="0" applyNumberFormat="0" applyBorder="0" applyAlignment="0" applyProtection="0"/>
    <xf numFmtId="0" fontId="29" fillId="22" borderId="0" applyNumberFormat="0" applyBorder="0" applyAlignment="0" applyProtection="0"/>
    <xf numFmtId="0" fontId="29" fillId="26" borderId="0" applyNumberFormat="0" applyBorder="0" applyAlignment="0" applyProtection="0"/>
    <xf numFmtId="0" fontId="29" fillId="30" borderId="0" applyNumberFormat="0" applyBorder="0" applyAlignment="0" applyProtection="0"/>
    <xf numFmtId="0" fontId="29" fillId="11" borderId="0" applyNumberFormat="0" applyBorder="0" applyAlignment="0" applyProtection="0"/>
    <xf numFmtId="0" fontId="29" fillId="15" borderId="0" applyNumberFormat="0" applyBorder="0" applyAlignment="0" applyProtection="0"/>
    <xf numFmtId="0" fontId="29" fillId="19" borderId="0" applyNumberFormat="0" applyBorder="0" applyAlignment="0" applyProtection="0"/>
    <xf numFmtId="0" fontId="29" fillId="23" borderId="0" applyNumberFormat="0" applyBorder="0" applyAlignment="0" applyProtection="0"/>
    <xf numFmtId="0" fontId="29" fillId="27" borderId="0" applyNumberFormat="0" applyBorder="0" applyAlignment="0" applyProtection="0"/>
    <xf numFmtId="0" fontId="29" fillId="31" borderId="0" applyNumberFormat="0" applyBorder="0" applyAlignment="0" applyProtection="0"/>
    <xf numFmtId="0" fontId="30" fillId="12" borderId="0" applyNumberFormat="0" applyBorder="0" applyAlignment="0" applyProtection="0"/>
    <xf numFmtId="0" fontId="30" fillId="16" borderId="0" applyNumberFormat="0" applyBorder="0" applyAlignment="0" applyProtection="0"/>
    <xf numFmtId="0" fontId="30" fillId="20" borderId="0" applyNumberFormat="0" applyBorder="0" applyAlignment="0" applyProtection="0"/>
    <xf numFmtId="0" fontId="30" fillId="24" borderId="0" applyNumberFormat="0" applyBorder="0" applyAlignment="0" applyProtection="0"/>
    <xf numFmtId="0" fontId="30" fillId="28" borderId="0" applyNumberFormat="0" applyBorder="0" applyAlignment="0" applyProtection="0"/>
    <xf numFmtId="0" fontId="30" fillId="32" borderId="0" applyNumberFormat="0" applyBorder="0" applyAlignment="0" applyProtection="0"/>
    <xf numFmtId="0" fontId="30" fillId="9" borderId="0" applyNumberFormat="0" applyBorder="0" applyAlignment="0" applyProtection="0"/>
    <xf numFmtId="0" fontId="30" fillId="13" borderId="0" applyNumberFormat="0" applyBorder="0" applyAlignment="0" applyProtection="0"/>
    <xf numFmtId="0" fontId="30" fillId="17" borderId="0" applyNumberFormat="0" applyBorder="0" applyAlignment="0" applyProtection="0"/>
    <xf numFmtId="0" fontId="30" fillId="21" borderId="0" applyNumberFormat="0" applyBorder="0" applyAlignment="0" applyProtection="0"/>
    <xf numFmtId="0" fontId="30" fillId="25" borderId="0" applyNumberFormat="0" applyBorder="0" applyAlignment="0" applyProtection="0"/>
    <xf numFmtId="0" fontId="30" fillId="29" borderId="0" applyNumberFormat="0" applyBorder="0" applyAlignment="0" applyProtection="0"/>
    <xf numFmtId="0" fontId="31" fillId="3" borderId="0" applyNumberFormat="0" applyBorder="0" applyAlignment="0" applyProtection="0"/>
    <xf numFmtId="0" fontId="32" fillId="6" borderId="4" applyNumberFormat="0" applyAlignment="0" applyProtection="0"/>
    <xf numFmtId="0" fontId="33" fillId="7" borderId="7" applyNumberFormat="0" applyAlignment="0" applyProtection="0"/>
    <xf numFmtId="0" fontId="34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36" fillId="5" borderId="4" applyNumberFormat="0" applyAlignment="0" applyProtection="0"/>
    <xf numFmtId="0" fontId="37" fillId="0" borderId="6" applyNumberFormat="0" applyFill="0" applyAlignment="0" applyProtection="0"/>
    <xf numFmtId="0" fontId="38" fillId="4" borderId="0" applyNumberFormat="0" applyBorder="0" applyAlignment="0" applyProtection="0"/>
    <xf numFmtId="0" fontId="39" fillId="0" borderId="0"/>
    <xf numFmtId="0" fontId="29" fillId="8" borderId="8" applyNumberFormat="0" applyFont="0" applyAlignment="0" applyProtection="0"/>
    <xf numFmtId="0" fontId="40" fillId="6" borderId="5" applyNumberFormat="0" applyAlignment="0" applyProtection="0"/>
    <xf numFmtId="9" fontId="39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43" fillId="0" borderId="0"/>
    <xf numFmtId="0" fontId="8" fillId="0" borderId="0"/>
    <xf numFmtId="43" fontId="9" fillId="0" borderId="0" applyFont="0" applyFill="0" applyBorder="0" applyAlignment="0" applyProtection="0"/>
    <xf numFmtId="0" fontId="10" fillId="0" borderId="0"/>
    <xf numFmtId="0" fontId="8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44" fillId="0" borderId="0"/>
    <xf numFmtId="0" fontId="8" fillId="0" borderId="0"/>
    <xf numFmtId="0" fontId="5" fillId="0" borderId="0"/>
    <xf numFmtId="166" fontId="5" fillId="0" borderId="0" applyFont="0" applyFill="0" applyBorder="0" applyAlignment="0" applyProtection="0"/>
    <xf numFmtId="0" fontId="50" fillId="0" borderId="0"/>
    <xf numFmtId="0" fontId="8" fillId="0" borderId="0"/>
    <xf numFmtId="166" fontId="5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2" fillId="0" borderId="0">
      <alignment horizontal="left"/>
    </xf>
    <xf numFmtId="0" fontId="53" fillId="0" borderId="0">
      <alignment horizontal="left" indent="1"/>
    </xf>
    <xf numFmtId="0" fontId="8" fillId="0" borderId="0">
      <alignment horizontal="left" vertical="top" wrapText="1" indent="2"/>
    </xf>
    <xf numFmtId="0" fontId="8" fillId="0" borderId="0">
      <alignment horizontal="left" vertical="top" wrapText="1" indent="2"/>
    </xf>
    <xf numFmtId="0" fontId="8" fillId="0" borderId="0">
      <alignment horizontal="left" vertical="top" wrapText="1" indent="2"/>
    </xf>
    <xf numFmtId="0" fontId="8" fillId="0" borderId="0">
      <alignment horizontal="left" vertical="top" wrapText="1" indent="2"/>
    </xf>
    <xf numFmtId="0" fontId="8" fillId="0" borderId="0">
      <alignment horizontal="left" vertical="top" wrapText="1" indent="2"/>
    </xf>
    <xf numFmtId="0" fontId="8" fillId="0" borderId="0">
      <alignment horizontal="left" vertical="top" wrapText="1" indent="2"/>
    </xf>
    <xf numFmtId="0" fontId="8" fillId="0" borderId="0">
      <alignment horizontal="left" vertical="top" wrapText="1" indent="2"/>
    </xf>
    <xf numFmtId="0" fontId="8" fillId="0" borderId="0">
      <alignment horizontal="left" vertical="top" wrapText="1" indent="2"/>
    </xf>
    <xf numFmtId="0" fontId="8" fillId="0" borderId="0">
      <alignment horizontal="left" vertical="top" wrapText="1" indent="2"/>
    </xf>
    <xf numFmtId="0" fontId="8" fillId="0" borderId="0">
      <alignment horizontal="left" vertical="top" wrapText="1" indent="2"/>
    </xf>
    <xf numFmtId="0" fontId="8" fillId="0" borderId="0">
      <alignment horizontal="left" vertical="top" wrapText="1" indent="2"/>
    </xf>
    <xf numFmtId="0" fontId="8" fillId="0" borderId="0">
      <alignment horizontal="left" vertical="top" wrapText="1" indent="2"/>
    </xf>
    <xf numFmtId="0" fontId="8" fillId="0" borderId="0">
      <alignment horizontal="left" vertical="top" wrapText="1" indent="2"/>
    </xf>
    <xf numFmtId="0" fontId="8" fillId="0" borderId="0">
      <alignment horizontal="left" vertical="top" wrapText="1" indent="2"/>
    </xf>
    <xf numFmtId="0" fontId="8" fillId="0" borderId="0">
      <alignment horizontal="left" vertical="top" wrapText="1" indent="2"/>
    </xf>
    <xf numFmtId="0" fontId="8" fillId="0" borderId="0">
      <alignment horizontal="left" vertical="top" wrapText="1" indent="2"/>
    </xf>
    <xf numFmtId="0" fontId="8" fillId="0" borderId="0">
      <alignment horizontal="left" vertical="top" wrapText="1" indent="2"/>
    </xf>
    <xf numFmtId="0" fontId="8" fillId="0" borderId="0">
      <alignment horizontal="left" vertical="top" wrapText="1" indent="2"/>
    </xf>
    <xf numFmtId="0" fontId="8" fillId="0" borderId="0">
      <alignment horizontal="left" vertical="top" wrapText="1" indent="2"/>
    </xf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" fillId="0" borderId="0"/>
    <xf numFmtId="0" fontId="5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" fillId="8" borderId="8" applyNumberFormat="0" applyFont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>
      <alignment horizontal="left" wrapText="1" indent="1"/>
    </xf>
    <xf numFmtId="0" fontId="8" fillId="0" borderId="0">
      <alignment horizontal="left" wrapText="1" indent="1"/>
    </xf>
    <xf numFmtId="0" fontId="8" fillId="0" borderId="0">
      <alignment horizontal="left" wrapText="1" indent="1"/>
    </xf>
    <xf numFmtId="0" fontId="8" fillId="0" borderId="0">
      <alignment horizontal="left" wrapText="1" indent="1"/>
    </xf>
    <xf numFmtId="0" fontId="8" fillId="0" borderId="0">
      <alignment horizontal="left" wrapText="1" indent="1"/>
    </xf>
    <xf numFmtId="0" fontId="8" fillId="0" borderId="0">
      <alignment horizontal="left" wrapText="1" indent="1"/>
    </xf>
    <xf numFmtId="0" fontId="8" fillId="0" borderId="0">
      <alignment horizontal="left" wrapText="1" indent="1"/>
    </xf>
    <xf numFmtId="0" fontId="8" fillId="0" borderId="0">
      <alignment horizontal="left" wrapText="1" indent="1"/>
    </xf>
    <xf numFmtId="0" fontId="8" fillId="0" borderId="0">
      <alignment horizontal="left" wrapText="1" indent="1"/>
    </xf>
    <xf numFmtId="0" fontId="8" fillId="0" borderId="0">
      <alignment horizontal="left" wrapText="1" indent="1"/>
    </xf>
    <xf numFmtId="0" fontId="8" fillId="0" borderId="0">
      <alignment horizontal="left" wrapText="1" indent="1"/>
    </xf>
    <xf numFmtId="0" fontId="8" fillId="0" borderId="0">
      <alignment horizontal="left" wrapText="1" indent="1"/>
    </xf>
    <xf numFmtId="0" fontId="8" fillId="0" borderId="0">
      <alignment horizontal="left" wrapText="1" indent="1"/>
    </xf>
    <xf numFmtId="0" fontId="8" fillId="0" borderId="0">
      <alignment horizontal="left" wrapText="1" indent="1"/>
    </xf>
    <xf numFmtId="0" fontId="8" fillId="0" borderId="0">
      <alignment horizontal="left" wrapText="1" indent="1"/>
    </xf>
    <xf numFmtId="0" fontId="8" fillId="0" borderId="0">
      <alignment horizontal="left" wrapText="1" indent="1"/>
    </xf>
    <xf numFmtId="0" fontId="8" fillId="0" borderId="0">
      <alignment horizontal="left" wrapText="1" indent="1"/>
    </xf>
    <xf numFmtId="0" fontId="8" fillId="0" borderId="0">
      <alignment horizontal="left" wrapText="1" indent="1"/>
    </xf>
    <xf numFmtId="0" fontId="8" fillId="0" borderId="0">
      <alignment horizontal="left" wrapText="1" indent="1"/>
    </xf>
    <xf numFmtId="0" fontId="4" fillId="0" borderId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4" fillId="0" borderId="0"/>
    <xf numFmtId="0" fontId="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4" fillId="8" borderId="8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5" fillId="0" borderId="0" applyFont="0" applyFill="0" applyBorder="0" applyAlignment="0" applyProtection="0"/>
    <xf numFmtId="0" fontId="17" fillId="0" borderId="1" applyNumberFormat="0" applyFill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2" fillId="3" borderId="0" applyNumberFormat="0" applyBorder="0" applyAlignment="0" applyProtection="0"/>
    <xf numFmtId="0" fontId="22" fillId="4" borderId="0" applyNumberFormat="0" applyBorder="0" applyAlignment="0" applyProtection="0"/>
    <xf numFmtId="0" fontId="20" fillId="5" borderId="4" applyNumberFormat="0" applyAlignment="0" applyProtection="0"/>
    <xf numFmtId="0" fontId="23" fillId="6" borderId="5" applyNumberFormat="0" applyAlignment="0" applyProtection="0"/>
    <xf numFmtId="0" fontId="13" fillId="6" borderId="4" applyNumberFormat="0" applyAlignment="0" applyProtection="0"/>
    <xf numFmtId="0" fontId="21" fillId="0" borderId="6" applyNumberFormat="0" applyFill="0" applyAlignment="0" applyProtection="0"/>
    <xf numFmtId="0" fontId="14" fillId="7" borderId="7" applyNumberFormat="0" applyAlignment="0" applyProtection="0"/>
    <xf numFmtId="0" fontId="2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11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11" fillId="32" borderId="0" applyNumberFormat="0" applyBorder="0" applyAlignment="0" applyProtection="0"/>
    <xf numFmtId="0" fontId="3" fillId="0" borderId="0"/>
    <xf numFmtId="0" fontId="3" fillId="0" borderId="0"/>
    <xf numFmtId="0" fontId="3" fillId="8" borderId="8" applyNumberFormat="0" applyFont="0" applyAlignment="0" applyProtection="0"/>
    <xf numFmtId="0" fontId="8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8" fillId="0" borderId="0">
      <alignment horizontal="left" vertical="top" wrapText="1" indent="2"/>
    </xf>
    <xf numFmtId="0" fontId="8" fillId="0" borderId="0"/>
    <xf numFmtId="0" fontId="3" fillId="0" borderId="0"/>
    <xf numFmtId="0" fontId="3" fillId="8" borderId="8" applyNumberFormat="0" applyFont="0" applyAlignment="0" applyProtection="0"/>
    <xf numFmtId="9" fontId="8" fillId="0" borderId="0" applyFont="0" applyFill="0" applyBorder="0" applyAlignment="0" applyProtection="0"/>
    <xf numFmtId="0" fontId="8" fillId="0" borderId="0">
      <alignment horizontal="left" wrapText="1" indent="1"/>
    </xf>
    <xf numFmtId="0" fontId="8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54" fillId="0" borderId="0"/>
    <xf numFmtId="0" fontId="8" fillId="0" borderId="0">
      <alignment horizontal="left" vertical="top" wrapText="1" indent="2"/>
    </xf>
    <xf numFmtId="0" fontId="8" fillId="0" borderId="0"/>
    <xf numFmtId="0" fontId="3" fillId="0" borderId="0"/>
    <xf numFmtId="0" fontId="3" fillId="8" borderId="8" applyNumberFormat="0" applyFont="0" applyAlignment="0" applyProtection="0"/>
    <xf numFmtId="9" fontId="8" fillId="0" borderId="0" applyFont="0" applyFill="0" applyBorder="0" applyAlignment="0" applyProtection="0"/>
    <xf numFmtId="0" fontId="8" fillId="0" borderId="0">
      <alignment horizontal="left" wrapText="1" indent="1"/>
    </xf>
    <xf numFmtId="0" fontId="8" fillId="0" borderId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8" fillId="0" borderId="0">
      <alignment horizontal="left" vertical="top" wrapText="1" indent="2"/>
    </xf>
    <xf numFmtId="0" fontId="8" fillId="0" borderId="0"/>
    <xf numFmtId="0" fontId="55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3" fillId="0" borderId="0"/>
    <xf numFmtId="0" fontId="3" fillId="8" borderId="8" applyNumberFormat="0" applyFont="0" applyAlignment="0" applyProtection="0"/>
    <xf numFmtId="9" fontId="3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>
      <alignment horizontal="left" wrapText="1" indent="1"/>
    </xf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0" borderId="0"/>
    <xf numFmtId="9" fontId="8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54" fillId="0" borderId="0"/>
    <xf numFmtId="0" fontId="3" fillId="0" borderId="0"/>
    <xf numFmtId="0" fontId="3" fillId="0" borderId="0"/>
    <xf numFmtId="0" fontId="55" fillId="0" borderId="0"/>
    <xf numFmtId="9" fontId="3" fillId="0" borderId="0" applyFont="0" applyFill="0" applyBorder="0" applyAlignment="0" applyProtection="0"/>
    <xf numFmtId="166" fontId="51" fillId="0" borderId="0" applyFont="0" applyFill="0" applyBorder="0" applyAlignment="0" applyProtection="0"/>
    <xf numFmtId="0" fontId="54" fillId="0" borderId="0"/>
    <xf numFmtId="0" fontId="29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54" fillId="0" borderId="0"/>
    <xf numFmtId="0" fontId="3" fillId="0" borderId="0"/>
    <xf numFmtId="9" fontId="3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/>
    <xf numFmtId="0" fontId="2" fillId="0" borderId="0"/>
    <xf numFmtId="0" fontId="2" fillId="0" borderId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8" fillId="0" borderId="0"/>
    <xf numFmtId="0" fontId="2" fillId="0" borderId="0"/>
    <xf numFmtId="0" fontId="54" fillId="0" borderId="0"/>
    <xf numFmtId="0" fontId="1" fillId="0" borderId="0"/>
    <xf numFmtId="0" fontId="59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55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8" fillId="0" borderId="0">
      <alignment horizontal="left" wrapText="1" indent="1"/>
    </xf>
    <xf numFmtId="9" fontId="8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>
      <alignment horizontal="left" vertical="top" wrapText="1" indent="2"/>
    </xf>
    <xf numFmtId="0" fontId="8" fillId="0" borderId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5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5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54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</cellStyleXfs>
  <cellXfs count="48">
    <xf numFmtId="0" fontId="0" fillId="0" borderId="0" xfId="0"/>
    <xf numFmtId="0" fontId="0" fillId="0" borderId="0" xfId="0" applyAlignment="1">
      <alignment horizontal="center"/>
    </xf>
    <xf numFmtId="0" fontId="0" fillId="0" borderId="10" xfId="0" applyBorder="1"/>
    <xf numFmtId="0" fontId="0" fillId="0" borderId="11" xfId="0" applyBorder="1"/>
    <xf numFmtId="0" fontId="0" fillId="0" borderId="11" xfId="0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6" xfId="0" applyBorder="1" applyAlignment="1">
      <alignment horizontal="center"/>
    </xf>
    <xf numFmtId="0" fontId="0" fillId="0" borderId="17" xfId="0" applyBorder="1"/>
    <xf numFmtId="0" fontId="45" fillId="33" borderId="0" xfId="107" applyFont="1" applyFill="1" applyBorder="1" applyAlignment="1">
      <alignment vertical="center"/>
    </xf>
    <xf numFmtId="0" fontId="46" fillId="33" borderId="0" xfId="107" applyFont="1" applyFill="1" applyBorder="1" applyAlignment="1">
      <alignment vertical="center"/>
    </xf>
    <xf numFmtId="3" fontId="48" fillId="0" borderId="0" xfId="0" applyNumberFormat="1" applyFont="1" applyBorder="1" applyAlignment="1">
      <alignment horizontal="center"/>
    </xf>
    <xf numFmtId="0" fontId="48" fillId="0" borderId="0" xfId="0" applyFont="1" applyBorder="1" applyAlignment="1">
      <alignment horizontal="center"/>
    </xf>
    <xf numFmtId="0" fontId="48" fillId="0" borderId="0" xfId="0" applyFont="1" applyFill="1" applyBorder="1" applyAlignment="1">
      <alignment horizontal="center"/>
    </xf>
    <xf numFmtId="3" fontId="49" fillId="0" borderId="0" xfId="0" applyNumberFormat="1" applyFont="1" applyBorder="1" applyAlignment="1">
      <alignment horizontal="center"/>
    </xf>
    <xf numFmtId="0" fontId="49" fillId="0" borderId="0" xfId="0" applyFon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4" fontId="45" fillId="33" borderId="0" xfId="107" applyNumberFormat="1" applyFont="1" applyFill="1" applyBorder="1" applyAlignment="1">
      <alignment vertical="center"/>
    </xf>
    <xf numFmtId="164" fontId="0" fillId="0" borderId="0" xfId="0" applyNumberFormat="1" applyBorder="1" applyAlignment="1">
      <alignment horizontal="center"/>
    </xf>
    <xf numFmtId="164" fontId="46" fillId="33" borderId="0" xfId="107" applyNumberFormat="1" applyFont="1" applyFill="1" applyBorder="1" applyAlignment="1">
      <alignment vertical="center"/>
    </xf>
    <xf numFmtId="164" fontId="48" fillId="0" borderId="0" xfId="0" applyNumberFormat="1" applyFon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4" fontId="0" fillId="0" borderId="0" xfId="0" applyNumberFormat="1"/>
    <xf numFmtId="0" fontId="0" fillId="0" borderId="0" xfId="0" applyAlignment="1">
      <alignment horizontal="right"/>
    </xf>
    <xf numFmtId="3" fontId="49" fillId="0" borderId="11" xfId="0" applyNumberFormat="1" applyFont="1" applyBorder="1" applyAlignment="1">
      <alignment horizontal="center"/>
    </xf>
    <xf numFmtId="164" fontId="49" fillId="0" borderId="11" xfId="0" applyNumberFormat="1" applyFont="1" applyBorder="1" applyAlignment="1">
      <alignment horizontal="center"/>
    </xf>
    <xf numFmtId="1" fontId="48" fillId="0" borderId="0" xfId="0" applyNumberFormat="1" applyFont="1" applyFill="1" applyBorder="1" applyAlignment="1">
      <alignment horizontal="center"/>
    </xf>
    <xf numFmtId="0" fontId="47" fillId="34" borderId="0" xfId="110" applyNumberFormat="1" applyFont="1" applyFill="1" applyBorder="1" applyAlignment="1" applyProtection="1">
      <alignment horizontal="left" vertical="center" wrapText="1"/>
    </xf>
    <xf numFmtId="164" fontId="46" fillId="35" borderId="0" xfId="107" applyNumberFormat="1" applyFont="1" applyFill="1" applyBorder="1" applyAlignment="1">
      <alignment vertical="center"/>
    </xf>
    <xf numFmtId="3" fontId="0" fillId="35" borderId="0" xfId="0" applyNumberFormat="1" applyFill="1"/>
    <xf numFmtId="164" fontId="0" fillId="35" borderId="0" xfId="277" applyNumberFormat="1" applyFont="1" applyFill="1"/>
    <xf numFmtId="3" fontId="56" fillId="35" borderId="0" xfId="0" applyNumberFormat="1" applyFont="1" applyFill="1"/>
    <xf numFmtId="164" fontId="56" fillId="35" borderId="0" xfId="277" applyNumberFormat="1" applyFont="1" applyFill="1"/>
    <xf numFmtId="1" fontId="0" fillId="0" borderId="0" xfId="0" applyNumberFormat="1" applyFill="1" applyAlignment="1">
      <alignment horizontal="center"/>
    </xf>
    <xf numFmtId="3" fontId="48" fillId="0" borderId="0" xfId="0" applyNumberFormat="1" applyFont="1" applyFill="1" applyBorder="1" applyAlignment="1">
      <alignment horizontal="center"/>
    </xf>
    <xf numFmtId="3" fontId="48" fillId="36" borderId="0" xfId="507" applyNumberFormat="1" applyFont="1" applyFill="1" applyBorder="1" applyAlignment="1">
      <alignment horizontal="center"/>
    </xf>
    <xf numFmtId="3" fontId="48" fillId="36" borderId="0" xfId="0" applyNumberFormat="1" applyFont="1" applyFill="1" applyBorder="1" applyAlignment="1">
      <alignment horizontal="center"/>
    </xf>
    <xf numFmtId="0" fontId="47" fillId="36" borderId="0" xfId="0" applyFont="1" applyFill="1" applyBorder="1" applyAlignment="1">
      <alignment horizontal="left"/>
    </xf>
    <xf numFmtId="3" fontId="48" fillId="36" borderId="0" xfId="507" applyNumberFormat="1" applyFont="1" applyFill="1" applyBorder="1" applyAlignment="1">
      <alignment horizontal="center"/>
    </xf>
    <xf numFmtId="0" fontId="46" fillId="33" borderId="0" xfId="107" applyFont="1" applyFill="1" applyBorder="1" applyAlignment="1">
      <alignment horizontal="center" vertical="center"/>
    </xf>
    <xf numFmtId="164" fontId="46" fillId="33" borderId="0" xfId="107" applyNumberFormat="1" applyFont="1" applyFill="1" applyBorder="1" applyAlignment="1">
      <alignment horizontal="center" vertical="center"/>
    </xf>
    <xf numFmtId="165" fontId="45" fillId="33" borderId="0" xfId="107" applyNumberFormat="1" applyFont="1" applyFill="1" applyBorder="1" applyAlignment="1">
      <alignment horizontal="center" vertical="center"/>
    </xf>
  </cellXfs>
  <cellStyles count="829">
    <cellStyle name="20% - Accent1" xfId="294" builtinId="30" customBuiltin="1"/>
    <cellStyle name="20% - Accent1 2" xfId="7"/>
    <cellStyle name="20% - Accent1 2 2" xfId="54"/>
    <cellStyle name="20% - Accent1 2 3" xfId="401"/>
    <cellStyle name="20% - Accent1 2 3 2" xfId="474"/>
    <cellStyle name="20% - Accent1 2 3 2 2" xfId="678"/>
    <cellStyle name="20% - Accent1 2 3 3" xfId="614"/>
    <cellStyle name="20% - Accent1 2 3 4" xfId="785"/>
    <cellStyle name="20% - Accent1 2 4" xfId="432"/>
    <cellStyle name="20% - Accent1 2 4 2" xfId="639"/>
    <cellStyle name="20% - Accent1 2 4 3" xfId="799"/>
    <cellStyle name="20% - Accent1 2 5" xfId="361"/>
    <cellStyle name="20% - Accent1 2 5 2" xfId="582"/>
    <cellStyle name="20% - Accent1 2 6" xfId="455"/>
    <cellStyle name="20% - Accent1 2 6 2" xfId="659"/>
    <cellStyle name="20% - Accent1 2 7" xfId="510"/>
    <cellStyle name="20% - Accent1 2 8" xfId="697"/>
    <cellStyle name="20% - Accent1 3" xfId="360"/>
    <cellStyle name="20% - Accent1 3 2" xfId="581"/>
    <cellStyle name="20% - Accent1 3 3" xfId="772"/>
    <cellStyle name="20% - Accent1 4" xfId="340"/>
    <cellStyle name="20% - Accent1 4 2" xfId="567"/>
    <cellStyle name="20% - Accent1 4 3" xfId="758"/>
    <cellStyle name="20% - Accent1 5" xfId="321"/>
    <cellStyle name="20% - Accent1 5 2" xfId="553"/>
    <cellStyle name="20% - Accent1 5 3" xfId="744"/>
    <cellStyle name="20% - Accent1 6" xfId="495"/>
    <cellStyle name="20% - Accent1 6 2" xfId="817"/>
    <cellStyle name="20% - Accent1 7" xfId="729"/>
    <cellStyle name="20% - Accent2" xfId="298" builtinId="34" customBuiltin="1"/>
    <cellStyle name="20% - Accent2 2" xfId="8"/>
    <cellStyle name="20% - Accent2 2 2" xfId="55"/>
    <cellStyle name="20% - Accent2 2 3" xfId="402"/>
    <cellStyle name="20% - Accent2 2 3 2" xfId="475"/>
    <cellStyle name="20% - Accent2 2 3 2 2" xfId="679"/>
    <cellStyle name="20% - Accent2 2 3 3" xfId="615"/>
    <cellStyle name="20% - Accent2 2 3 4" xfId="786"/>
    <cellStyle name="20% - Accent2 2 4" xfId="433"/>
    <cellStyle name="20% - Accent2 2 4 2" xfId="640"/>
    <cellStyle name="20% - Accent2 2 4 3" xfId="800"/>
    <cellStyle name="20% - Accent2 2 5" xfId="363"/>
    <cellStyle name="20% - Accent2 2 5 2" xfId="584"/>
    <cellStyle name="20% - Accent2 2 6" xfId="456"/>
    <cellStyle name="20% - Accent2 2 6 2" xfId="660"/>
    <cellStyle name="20% - Accent2 2 7" xfId="511"/>
    <cellStyle name="20% - Accent2 2 8" xfId="698"/>
    <cellStyle name="20% - Accent2 3" xfId="362"/>
    <cellStyle name="20% - Accent2 3 2" xfId="583"/>
    <cellStyle name="20% - Accent2 3 3" xfId="773"/>
    <cellStyle name="20% - Accent2 4" xfId="341"/>
    <cellStyle name="20% - Accent2 4 2" xfId="568"/>
    <cellStyle name="20% - Accent2 4 3" xfId="759"/>
    <cellStyle name="20% - Accent2 5" xfId="322"/>
    <cellStyle name="20% - Accent2 5 2" xfId="554"/>
    <cellStyle name="20% - Accent2 5 3" xfId="745"/>
    <cellStyle name="20% - Accent2 6" xfId="497"/>
    <cellStyle name="20% - Accent2 6 2" xfId="819"/>
    <cellStyle name="20% - Accent2 7" xfId="731"/>
    <cellStyle name="20% - Accent3" xfId="302" builtinId="38" customBuiltin="1"/>
    <cellStyle name="20% - Accent3 2" xfId="9"/>
    <cellStyle name="20% - Accent3 2 2" xfId="56"/>
    <cellStyle name="20% - Accent3 2 3" xfId="403"/>
    <cellStyle name="20% - Accent3 2 3 2" xfId="476"/>
    <cellStyle name="20% - Accent3 2 3 2 2" xfId="680"/>
    <cellStyle name="20% - Accent3 2 3 3" xfId="616"/>
    <cellStyle name="20% - Accent3 2 3 4" xfId="787"/>
    <cellStyle name="20% - Accent3 2 4" xfId="434"/>
    <cellStyle name="20% - Accent3 2 4 2" xfId="641"/>
    <cellStyle name="20% - Accent3 2 4 3" xfId="801"/>
    <cellStyle name="20% - Accent3 2 5" xfId="365"/>
    <cellStyle name="20% - Accent3 2 5 2" xfId="586"/>
    <cellStyle name="20% - Accent3 2 6" xfId="457"/>
    <cellStyle name="20% - Accent3 2 6 2" xfId="661"/>
    <cellStyle name="20% - Accent3 2 7" xfId="512"/>
    <cellStyle name="20% - Accent3 2 8" xfId="699"/>
    <cellStyle name="20% - Accent3 3" xfId="364"/>
    <cellStyle name="20% - Accent3 3 2" xfId="585"/>
    <cellStyle name="20% - Accent3 3 3" xfId="774"/>
    <cellStyle name="20% - Accent3 4" xfId="342"/>
    <cellStyle name="20% - Accent3 4 2" xfId="569"/>
    <cellStyle name="20% - Accent3 4 3" xfId="760"/>
    <cellStyle name="20% - Accent3 5" xfId="323"/>
    <cellStyle name="20% - Accent3 5 2" xfId="555"/>
    <cellStyle name="20% - Accent3 5 3" xfId="746"/>
    <cellStyle name="20% - Accent3 6" xfId="499"/>
    <cellStyle name="20% - Accent3 6 2" xfId="821"/>
    <cellStyle name="20% - Accent3 7" xfId="733"/>
    <cellStyle name="20% - Accent4" xfId="306" builtinId="42" customBuiltin="1"/>
    <cellStyle name="20% - Accent4 2" xfId="10"/>
    <cellStyle name="20% - Accent4 2 2" xfId="57"/>
    <cellStyle name="20% - Accent4 2 3" xfId="404"/>
    <cellStyle name="20% - Accent4 2 3 2" xfId="477"/>
    <cellStyle name="20% - Accent4 2 3 2 2" xfId="681"/>
    <cellStyle name="20% - Accent4 2 3 3" xfId="617"/>
    <cellStyle name="20% - Accent4 2 3 4" xfId="788"/>
    <cellStyle name="20% - Accent4 2 4" xfId="435"/>
    <cellStyle name="20% - Accent4 2 4 2" xfId="642"/>
    <cellStyle name="20% - Accent4 2 4 3" xfId="802"/>
    <cellStyle name="20% - Accent4 2 5" xfId="367"/>
    <cellStyle name="20% - Accent4 2 5 2" xfId="588"/>
    <cellStyle name="20% - Accent4 2 6" xfId="458"/>
    <cellStyle name="20% - Accent4 2 6 2" xfId="662"/>
    <cellStyle name="20% - Accent4 2 7" xfId="513"/>
    <cellStyle name="20% - Accent4 2 8" xfId="700"/>
    <cellStyle name="20% - Accent4 3" xfId="366"/>
    <cellStyle name="20% - Accent4 3 2" xfId="587"/>
    <cellStyle name="20% - Accent4 3 3" xfId="775"/>
    <cellStyle name="20% - Accent4 4" xfId="343"/>
    <cellStyle name="20% - Accent4 4 2" xfId="570"/>
    <cellStyle name="20% - Accent4 4 3" xfId="761"/>
    <cellStyle name="20% - Accent4 5" xfId="324"/>
    <cellStyle name="20% - Accent4 5 2" xfId="556"/>
    <cellStyle name="20% - Accent4 5 3" xfId="747"/>
    <cellStyle name="20% - Accent4 6" xfId="501"/>
    <cellStyle name="20% - Accent4 6 2" xfId="823"/>
    <cellStyle name="20% - Accent4 7" xfId="735"/>
    <cellStyle name="20% - Accent5" xfId="310" builtinId="46" customBuiltin="1"/>
    <cellStyle name="20% - Accent5 2" xfId="11"/>
    <cellStyle name="20% - Accent5 2 2" xfId="58"/>
    <cellStyle name="20% - Accent5 2 3" xfId="405"/>
    <cellStyle name="20% - Accent5 2 3 2" xfId="478"/>
    <cellStyle name="20% - Accent5 2 3 2 2" xfId="682"/>
    <cellStyle name="20% - Accent5 2 3 3" xfId="618"/>
    <cellStyle name="20% - Accent5 2 3 4" xfId="789"/>
    <cellStyle name="20% - Accent5 2 4" xfId="436"/>
    <cellStyle name="20% - Accent5 2 4 2" xfId="643"/>
    <cellStyle name="20% - Accent5 2 4 3" xfId="803"/>
    <cellStyle name="20% - Accent5 2 5" xfId="369"/>
    <cellStyle name="20% - Accent5 2 5 2" xfId="590"/>
    <cellStyle name="20% - Accent5 2 6" xfId="459"/>
    <cellStyle name="20% - Accent5 2 6 2" xfId="663"/>
    <cellStyle name="20% - Accent5 2 7" xfId="514"/>
    <cellStyle name="20% - Accent5 2 8" xfId="701"/>
    <cellStyle name="20% - Accent5 3" xfId="368"/>
    <cellStyle name="20% - Accent5 3 2" xfId="589"/>
    <cellStyle name="20% - Accent5 3 3" xfId="776"/>
    <cellStyle name="20% - Accent5 4" xfId="344"/>
    <cellStyle name="20% - Accent5 4 2" xfId="571"/>
    <cellStyle name="20% - Accent5 4 3" xfId="762"/>
    <cellStyle name="20% - Accent5 5" xfId="325"/>
    <cellStyle name="20% - Accent5 5 2" xfId="557"/>
    <cellStyle name="20% - Accent5 5 3" xfId="748"/>
    <cellStyle name="20% - Accent5 6" xfId="503"/>
    <cellStyle name="20% - Accent5 6 2" xfId="825"/>
    <cellStyle name="20% - Accent5 7" xfId="737"/>
    <cellStyle name="20% - Accent6" xfId="314" builtinId="50" customBuiltin="1"/>
    <cellStyle name="20% - Accent6 2" xfId="12"/>
    <cellStyle name="20% - Accent6 2 2" xfId="59"/>
    <cellStyle name="20% - Accent6 2 3" xfId="406"/>
    <cellStyle name="20% - Accent6 2 3 2" xfId="479"/>
    <cellStyle name="20% - Accent6 2 3 2 2" xfId="683"/>
    <cellStyle name="20% - Accent6 2 3 3" xfId="619"/>
    <cellStyle name="20% - Accent6 2 3 4" xfId="790"/>
    <cellStyle name="20% - Accent6 2 4" xfId="437"/>
    <cellStyle name="20% - Accent6 2 4 2" xfId="644"/>
    <cellStyle name="20% - Accent6 2 4 3" xfId="804"/>
    <cellStyle name="20% - Accent6 2 5" xfId="371"/>
    <cellStyle name="20% - Accent6 2 5 2" xfId="592"/>
    <cellStyle name="20% - Accent6 2 6" xfId="460"/>
    <cellStyle name="20% - Accent6 2 6 2" xfId="664"/>
    <cellStyle name="20% - Accent6 2 7" xfId="515"/>
    <cellStyle name="20% - Accent6 2 8" xfId="702"/>
    <cellStyle name="20% - Accent6 3" xfId="370"/>
    <cellStyle name="20% - Accent6 3 2" xfId="591"/>
    <cellStyle name="20% - Accent6 3 3" xfId="777"/>
    <cellStyle name="20% - Accent6 4" xfId="345"/>
    <cellStyle name="20% - Accent6 4 2" xfId="572"/>
    <cellStyle name="20% - Accent6 4 3" xfId="763"/>
    <cellStyle name="20% - Accent6 5" xfId="326"/>
    <cellStyle name="20% - Accent6 5 2" xfId="558"/>
    <cellStyle name="20% - Accent6 5 3" xfId="749"/>
    <cellStyle name="20% - Accent6 6" xfId="505"/>
    <cellStyle name="20% - Accent6 6 2" xfId="827"/>
    <cellStyle name="20% - Accent6 7" xfId="739"/>
    <cellStyle name="40% - Accent1" xfId="295" builtinId="31" customBuiltin="1"/>
    <cellStyle name="40% - Accent1 2" xfId="13"/>
    <cellStyle name="40% - Accent1 2 2" xfId="60"/>
    <cellStyle name="40% - Accent1 2 3" xfId="407"/>
    <cellStyle name="40% - Accent1 2 3 2" xfId="480"/>
    <cellStyle name="40% - Accent1 2 3 2 2" xfId="684"/>
    <cellStyle name="40% - Accent1 2 3 3" xfId="620"/>
    <cellStyle name="40% - Accent1 2 3 4" xfId="791"/>
    <cellStyle name="40% - Accent1 2 4" xfId="438"/>
    <cellStyle name="40% - Accent1 2 4 2" xfId="645"/>
    <cellStyle name="40% - Accent1 2 4 3" xfId="805"/>
    <cellStyle name="40% - Accent1 2 5" xfId="373"/>
    <cellStyle name="40% - Accent1 2 5 2" xfId="594"/>
    <cellStyle name="40% - Accent1 2 6" xfId="461"/>
    <cellStyle name="40% - Accent1 2 6 2" xfId="665"/>
    <cellStyle name="40% - Accent1 2 7" xfId="516"/>
    <cellStyle name="40% - Accent1 2 8" xfId="703"/>
    <cellStyle name="40% - Accent1 3" xfId="372"/>
    <cellStyle name="40% - Accent1 3 2" xfId="593"/>
    <cellStyle name="40% - Accent1 3 3" xfId="778"/>
    <cellStyle name="40% - Accent1 4" xfId="346"/>
    <cellStyle name="40% - Accent1 4 2" xfId="573"/>
    <cellStyle name="40% - Accent1 4 3" xfId="764"/>
    <cellStyle name="40% - Accent1 5" xfId="327"/>
    <cellStyle name="40% - Accent1 5 2" xfId="559"/>
    <cellStyle name="40% - Accent1 5 3" xfId="750"/>
    <cellStyle name="40% - Accent1 6" xfId="496"/>
    <cellStyle name="40% - Accent1 6 2" xfId="818"/>
    <cellStyle name="40% - Accent1 7" xfId="730"/>
    <cellStyle name="40% - Accent2" xfId="299" builtinId="35" customBuiltin="1"/>
    <cellStyle name="40% - Accent2 2" xfId="14"/>
    <cellStyle name="40% - Accent2 2 2" xfId="61"/>
    <cellStyle name="40% - Accent2 2 3" xfId="408"/>
    <cellStyle name="40% - Accent2 2 3 2" xfId="481"/>
    <cellStyle name="40% - Accent2 2 3 2 2" xfId="685"/>
    <cellStyle name="40% - Accent2 2 3 3" xfId="621"/>
    <cellStyle name="40% - Accent2 2 3 4" xfId="792"/>
    <cellStyle name="40% - Accent2 2 4" xfId="439"/>
    <cellStyle name="40% - Accent2 2 4 2" xfId="646"/>
    <cellStyle name="40% - Accent2 2 4 3" xfId="806"/>
    <cellStyle name="40% - Accent2 2 5" xfId="375"/>
    <cellStyle name="40% - Accent2 2 5 2" xfId="596"/>
    <cellStyle name="40% - Accent2 2 6" xfId="462"/>
    <cellStyle name="40% - Accent2 2 6 2" xfId="666"/>
    <cellStyle name="40% - Accent2 2 7" xfId="517"/>
    <cellStyle name="40% - Accent2 2 8" xfId="704"/>
    <cellStyle name="40% - Accent2 3" xfId="374"/>
    <cellStyle name="40% - Accent2 3 2" xfId="595"/>
    <cellStyle name="40% - Accent2 3 3" xfId="779"/>
    <cellStyle name="40% - Accent2 4" xfId="347"/>
    <cellStyle name="40% - Accent2 4 2" xfId="574"/>
    <cellStyle name="40% - Accent2 4 3" xfId="765"/>
    <cellStyle name="40% - Accent2 5" xfId="328"/>
    <cellStyle name="40% - Accent2 5 2" xfId="560"/>
    <cellStyle name="40% - Accent2 5 3" xfId="751"/>
    <cellStyle name="40% - Accent2 6" xfId="498"/>
    <cellStyle name="40% - Accent2 6 2" xfId="820"/>
    <cellStyle name="40% - Accent2 7" xfId="732"/>
    <cellStyle name="40% - Accent3" xfId="303" builtinId="39" customBuiltin="1"/>
    <cellStyle name="40% - Accent3 2" xfId="15"/>
    <cellStyle name="40% - Accent3 2 2" xfId="62"/>
    <cellStyle name="40% - Accent3 2 3" xfId="409"/>
    <cellStyle name="40% - Accent3 2 3 2" xfId="482"/>
    <cellStyle name="40% - Accent3 2 3 2 2" xfId="686"/>
    <cellStyle name="40% - Accent3 2 3 3" xfId="622"/>
    <cellStyle name="40% - Accent3 2 3 4" xfId="793"/>
    <cellStyle name="40% - Accent3 2 4" xfId="440"/>
    <cellStyle name="40% - Accent3 2 4 2" xfId="647"/>
    <cellStyle name="40% - Accent3 2 4 3" xfId="807"/>
    <cellStyle name="40% - Accent3 2 5" xfId="377"/>
    <cellStyle name="40% - Accent3 2 5 2" xfId="598"/>
    <cellStyle name="40% - Accent3 2 6" xfId="463"/>
    <cellStyle name="40% - Accent3 2 6 2" xfId="667"/>
    <cellStyle name="40% - Accent3 2 7" xfId="518"/>
    <cellStyle name="40% - Accent3 2 8" xfId="705"/>
    <cellStyle name="40% - Accent3 3" xfId="376"/>
    <cellStyle name="40% - Accent3 3 2" xfId="597"/>
    <cellStyle name="40% - Accent3 3 3" xfId="780"/>
    <cellStyle name="40% - Accent3 4" xfId="348"/>
    <cellStyle name="40% - Accent3 4 2" xfId="575"/>
    <cellStyle name="40% - Accent3 4 3" xfId="766"/>
    <cellStyle name="40% - Accent3 5" xfId="329"/>
    <cellStyle name="40% - Accent3 5 2" xfId="561"/>
    <cellStyle name="40% - Accent3 5 3" xfId="752"/>
    <cellStyle name="40% - Accent3 6" xfId="500"/>
    <cellStyle name="40% - Accent3 6 2" xfId="822"/>
    <cellStyle name="40% - Accent3 7" xfId="734"/>
    <cellStyle name="40% - Accent4" xfId="307" builtinId="43" customBuiltin="1"/>
    <cellStyle name="40% - Accent4 2" xfId="16"/>
    <cellStyle name="40% - Accent4 2 2" xfId="63"/>
    <cellStyle name="40% - Accent4 2 3" xfId="410"/>
    <cellStyle name="40% - Accent4 2 3 2" xfId="483"/>
    <cellStyle name="40% - Accent4 2 3 2 2" xfId="687"/>
    <cellStyle name="40% - Accent4 2 3 3" xfId="623"/>
    <cellStyle name="40% - Accent4 2 3 4" xfId="794"/>
    <cellStyle name="40% - Accent4 2 4" xfId="441"/>
    <cellStyle name="40% - Accent4 2 4 2" xfId="648"/>
    <cellStyle name="40% - Accent4 2 4 3" xfId="808"/>
    <cellStyle name="40% - Accent4 2 5" xfId="379"/>
    <cellStyle name="40% - Accent4 2 5 2" xfId="600"/>
    <cellStyle name="40% - Accent4 2 6" xfId="464"/>
    <cellStyle name="40% - Accent4 2 6 2" xfId="668"/>
    <cellStyle name="40% - Accent4 2 7" xfId="519"/>
    <cellStyle name="40% - Accent4 2 8" xfId="706"/>
    <cellStyle name="40% - Accent4 3" xfId="378"/>
    <cellStyle name="40% - Accent4 3 2" xfId="599"/>
    <cellStyle name="40% - Accent4 3 3" xfId="781"/>
    <cellStyle name="40% - Accent4 4" xfId="349"/>
    <cellStyle name="40% - Accent4 4 2" xfId="576"/>
    <cellStyle name="40% - Accent4 4 3" xfId="767"/>
    <cellStyle name="40% - Accent4 5" xfId="330"/>
    <cellStyle name="40% - Accent4 5 2" xfId="562"/>
    <cellStyle name="40% - Accent4 5 3" xfId="753"/>
    <cellStyle name="40% - Accent4 6" xfId="502"/>
    <cellStyle name="40% - Accent4 6 2" xfId="824"/>
    <cellStyle name="40% - Accent4 7" xfId="736"/>
    <cellStyle name="40% - Accent5" xfId="311" builtinId="47" customBuiltin="1"/>
    <cellStyle name="40% - Accent5 2" xfId="17"/>
    <cellStyle name="40% - Accent5 2 2" xfId="64"/>
    <cellStyle name="40% - Accent5 2 3" xfId="411"/>
    <cellStyle name="40% - Accent5 2 3 2" xfId="484"/>
    <cellStyle name="40% - Accent5 2 3 2 2" xfId="688"/>
    <cellStyle name="40% - Accent5 2 3 3" xfId="624"/>
    <cellStyle name="40% - Accent5 2 3 4" xfId="795"/>
    <cellStyle name="40% - Accent5 2 4" xfId="442"/>
    <cellStyle name="40% - Accent5 2 4 2" xfId="649"/>
    <cellStyle name="40% - Accent5 2 4 3" xfId="809"/>
    <cellStyle name="40% - Accent5 2 5" xfId="381"/>
    <cellStyle name="40% - Accent5 2 5 2" xfId="602"/>
    <cellStyle name="40% - Accent5 2 6" xfId="465"/>
    <cellStyle name="40% - Accent5 2 6 2" xfId="669"/>
    <cellStyle name="40% - Accent5 2 7" xfId="520"/>
    <cellStyle name="40% - Accent5 2 8" xfId="707"/>
    <cellStyle name="40% - Accent5 3" xfId="380"/>
    <cellStyle name="40% - Accent5 3 2" xfId="601"/>
    <cellStyle name="40% - Accent5 3 3" xfId="782"/>
    <cellStyle name="40% - Accent5 4" xfId="350"/>
    <cellStyle name="40% - Accent5 4 2" xfId="577"/>
    <cellStyle name="40% - Accent5 4 3" xfId="768"/>
    <cellStyle name="40% - Accent5 5" xfId="331"/>
    <cellStyle name="40% - Accent5 5 2" xfId="563"/>
    <cellStyle name="40% - Accent5 5 3" xfId="754"/>
    <cellStyle name="40% - Accent5 6" xfId="504"/>
    <cellStyle name="40% - Accent5 6 2" xfId="826"/>
    <cellStyle name="40% - Accent5 7" xfId="738"/>
    <cellStyle name="40% - Accent6" xfId="315" builtinId="51" customBuiltin="1"/>
    <cellStyle name="40% - Accent6 2" xfId="18"/>
    <cellStyle name="40% - Accent6 2 2" xfId="65"/>
    <cellStyle name="40% - Accent6 2 3" xfId="412"/>
    <cellStyle name="40% - Accent6 2 3 2" xfId="485"/>
    <cellStyle name="40% - Accent6 2 3 2 2" xfId="689"/>
    <cellStyle name="40% - Accent6 2 3 3" xfId="625"/>
    <cellStyle name="40% - Accent6 2 3 4" xfId="796"/>
    <cellStyle name="40% - Accent6 2 4" xfId="443"/>
    <cellStyle name="40% - Accent6 2 4 2" xfId="650"/>
    <cellStyle name="40% - Accent6 2 4 3" xfId="810"/>
    <cellStyle name="40% - Accent6 2 5" xfId="383"/>
    <cellStyle name="40% - Accent6 2 5 2" xfId="604"/>
    <cellStyle name="40% - Accent6 2 6" xfId="466"/>
    <cellStyle name="40% - Accent6 2 6 2" xfId="670"/>
    <cellStyle name="40% - Accent6 2 7" xfId="521"/>
    <cellStyle name="40% - Accent6 2 8" xfId="708"/>
    <cellStyle name="40% - Accent6 3" xfId="382"/>
    <cellStyle name="40% - Accent6 3 2" xfId="603"/>
    <cellStyle name="40% - Accent6 3 3" xfId="783"/>
    <cellStyle name="40% - Accent6 4" xfId="351"/>
    <cellStyle name="40% - Accent6 4 2" xfId="578"/>
    <cellStyle name="40% - Accent6 4 3" xfId="769"/>
    <cellStyle name="40% - Accent6 5" xfId="332"/>
    <cellStyle name="40% - Accent6 5 2" xfId="564"/>
    <cellStyle name="40% - Accent6 5 3" xfId="755"/>
    <cellStyle name="40% - Accent6 6" xfId="506"/>
    <cellStyle name="40% - Accent6 6 2" xfId="828"/>
    <cellStyle name="40% - Accent6 7" xfId="740"/>
    <cellStyle name="60% - Accent1" xfId="296" builtinId="32" customBuiltin="1"/>
    <cellStyle name="60% - Accent1 2" xfId="19"/>
    <cellStyle name="60% - Accent1 2 2" xfId="66"/>
    <cellStyle name="60% - Accent2" xfId="300" builtinId="36" customBuiltin="1"/>
    <cellStyle name="60% - Accent2 2" xfId="20"/>
    <cellStyle name="60% - Accent2 2 2" xfId="67"/>
    <cellStyle name="60% - Accent3" xfId="304" builtinId="40" customBuiltin="1"/>
    <cellStyle name="60% - Accent3 2" xfId="21"/>
    <cellStyle name="60% - Accent3 2 2" xfId="68"/>
    <cellStyle name="60% - Accent4" xfId="308" builtinId="44" customBuiltin="1"/>
    <cellStyle name="60% - Accent4 2" xfId="22"/>
    <cellStyle name="60% - Accent4 2 2" xfId="69"/>
    <cellStyle name="60% - Accent5" xfId="312" builtinId="48" customBuiltin="1"/>
    <cellStyle name="60% - Accent5 2" xfId="23"/>
    <cellStyle name="60% - Accent5 2 2" xfId="70"/>
    <cellStyle name="60% - Accent6" xfId="316" builtinId="52" customBuiltin="1"/>
    <cellStyle name="60% - Accent6 2" xfId="24"/>
    <cellStyle name="60% - Accent6 2 2" xfId="71"/>
    <cellStyle name="Accent1" xfId="293" builtinId="29" customBuiltin="1"/>
    <cellStyle name="Accent1 2" xfId="25"/>
    <cellStyle name="Accent1 2 2" xfId="72"/>
    <cellStyle name="Accent2" xfId="297" builtinId="33" customBuiltin="1"/>
    <cellStyle name="Accent2 2" xfId="26"/>
    <cellStyle name="Accent2 2 2" xfId="73"/>
    <cellStyle name="Accent3" xfId="301" builtinId="37" customBuiltin="1"/>
    <cellStyle name="Accent3 2" xfId="27"/>
    <cellStyle name="Accent3 2 2" xfId="74"/>
    <cellStyle name="Accent4" xfId="305" builtinId="41" customBuiltin="1"/>
    <cellStyle name="Accent4 2" xfId="28"/>
    <cellStyle name="Accent4 2 2" xfId="75"/>
    <cellStyle name="Accent5" xfId="309" builtinId="45" customBuiltin="1"/>
    <cellStyle name="Accent5 2" xfId="29"/>
    <cellStyle name="Accent5 2 2" xfId="76"/>
    <cellStyle name="Accent6" xfId="313" builtinId="49" customBuiltin="1"/>
    <cellStyle name="Accent6 2" xfId="30"/>
    <cellStyle name="Accent6 2 2" xfId="77"/>
    <cellStyle name="Bad" xfId="283" builtinId="27" customBuiltin="1"/>
    <cellStyle name="Bad 2" xfId="31"/>
    <cellStyle name="Bad 2 2" xfId="78"/>
    <cellStyle name="Calculation" xfId="287" builtinId="22" customBuiltin="1"/>
    <cellStyle name="Calculation 2" xfId="32"/>
    <cellStyle name="Calculation 2 2" xfId="79"/>
    <cellStyle name="Check Cell" xfId="289" builtinId="23" customBuiltin="1"/>
    <cellStyle name="Check Cell 2" xfId="33"/>
    <cellStyle name="Check Cell 2 2" xfId="80"/>
    <cellStyle name="Comma 2" xfId="34"/>
    <cellStyle name="Comma 2 2" xfId="97"/>
    <cellStyle name="Comma 2 3" xfId="109"/>
    <cellStyle name="Comma 2 3 2" xfId="421"/>
    <cellStyle name="Comma 2 3 2 2" xfId="633"/>
    <cellStyle name="Comma 2 3 2 3" xfId="797"/>
    <cellStyle name="Comma 2 3 3" xfId="413"/>
    <cellStyle name="Comma 2 3 3 2" xfId="626"/>
    <cellStyle name="Comma 2 3 4" xfId="486"/>
    <cellStyle name="Comma 2 3 4 2" xfId="690"/>
    <cellStyle name="Comma 2 3 5" xfId="529"/>
    <cellStyle name="Comma 2 3 6" xfId="714"/>
    <cellStyle name="Comma 2 4" xfId="235"/>
    <cellStyle name="Comma 2 4 2" xfId="444"/>
    <cellStyle name="Comma 2 4 2 2" xfId="651"/>
    <cellStyle name="Comma 2 4 3" xfId="541"/>
    <cellStyle name="Comma 2 4 4" xfId="723"/>
    <cellStyle name="Comma 2 5" xfId="384"/>
    <cellStyle name="Comma 2 5 2" xfId="605"/>
    <cellStyle name="Comma 2 6" xfId="467"/>
    <cellStyle name="Comma 2 6 2" xfId="671"/>
    <cellStyle name="Comma 2 7" xfId="522"/>
    <cellStyle name="Comma 2 8" xfId="709"/>
    <cellStyle name="Comma 3" xfId="35"/>
    <cellStyle name="Comma 3 2" xfId="112"/>
    <cellStyle name="Comma 3 2 2" xfId="428"/>
    <cellStyle name="Comma 3 2 3" xfId="414"/>
    <cellStyle name="Comma 3 2 3 2" xfId="627"/>
    <cellStyle name="Comma 3 2 4" xfId="487"/>
    <cellStyle name="Comma 3 2 4 2" xfId="691"/>
    <cellStyle name="Comma 3 3" xfId="445"/>
    <cellStyle name="Comma 3 3 2" xfId="652"/>
    <cellStyle name="Comma 3 3 3" xfId="811"/>
    <cellStyle name="Comma 3 4" xfId="385"/>
    <cellStyle name="Comma 3 4 2" xfId="606"/>
    <cellStyle name="Comma 3 5" xfId="468"/>
    <cellStyle name="Comma 3 5 2" xfId="672"/>
    <cellStyle name="Comma 3 6" xfId="523"/>
    <cellStyle name="Comma 3 7" xfId="710"/>
    <cellStyle name="Comma 4" xfId="36"/>
    <cellStyle name="Comma 4 2" xfId="103"/>
    <cellStyle name="Comma 4 3" xfId="113"/>
    <cellStyle name="Comma 4 3 2" xfId="422"/>
    <cellStyle name="Comma 4 3 2 2" xfId="634"/>
    <cellStyle name="Comma 4 3 3" xfId="530"/>
    <cellStyle name="Comma 4 3 4" xfId="715"/>
    <cellStyle name="Comma 4 4" xfId="236"/>
    <cellStyle name="Comma 4 4 2" xfId="542"/>
    <cellStyle name="Comma 5" xfId="100"/>
    <cellStyle name="Explanatory Text" xfId="291" builtinId="53" customBuiltin="1"/>
    <cellStyle name="Explanatory Text 2" xfId="37"/>
    <cellStyle name="Explanatory Text 2 2" xfId="81"/>
    <cellStyle name="Good" xfId="282" builtinId="26" customBuiltin="1"/>
    <cellStyle name="Good 2" xfId="38"/>
    <cellStyle name="Good 2 2" xfId="82"/>
    <cellStyle name="H1" xfId="114"/>
    <cellStyle name="H2" xfId="115"/>
    <cellStyle name="Heading 1" xfId="278" builtinId="16" customBuiltin="1"/>
    <cellStyle name="Heading 1 2" xfId="39"/>
    <cellStyle name="Heading 1 2 2" xfId="83"/>
    <cellStyle name="Heading 2" xfId="279" builtinId="17" customBuiltin="1"/>
    <cellStyle name="Heading 2 2" xfId="40"/>
    <cellStyle name="Heading 2 2 2" xfId="84"/>
    <cellStyle name="Heading 3" xfId="280" builtinId="18" customBuiltin="1"/>
    <cellStyle name="Heading 3 2" xfId="41"/>
    <cellStyle name="Heading 3 2 2" xfId="85"/>
    <cellStyle name="Heading 4" xfId="281" builtinId="19" customBuiltin="1"/>
    <cellStyle name="Heading 4 2" xfId="42"/>
    <cellStyle name="Heading 4 2 2" xfId="86"/>
    <cellStyle name="Hyperlink 3" xfId="451"/>
    <cellStyle name="IndentedPlain" xfId="116"/>
    <cellStyle name="IndentedPlain 2" xfId="117"/>
    <cellStyle name="IndentedPlain 2 2" xfId="118"/>
    <cellStyle name="IndentedPlain 2 2 2" xfId="119"/>
    <cellStyle name="IndentedPlain 2 2 3" xfId="120"/>
    <cellStyle name="IndentedPlain 2 3" xfId="121"/>
    <cellStyle name="IndentedPlain 2 3 2" xfId="122"/>
    <cellStyle name="IndentedPlain 2 3 3" xfId="123"/>
    <cellStyle name="IndentedPlain 2 4" xfId="124"/>
    <cellStyle name="IndentedPlain 2 5" xfId="125"/>
    <cellStyle name="IndentedPlain 2 6" xfId="353"/>
    <cellStyle name="IndentedPlain 2 7" xfId="333"/>
    <cellStyle name="IndentedPlain 2 8" xfId="535"/>
    <cellStyle name="IndentedPlain 3" xfId="126"/>
    <cellStyle name="IndentedPlain 3 2" xfId="127"/>
    <cellStyle name="IndentedPlain 3 2 2" xfId="128"/>
    <cellStyle name="IndentedPlain 3 2 3" xfId="129"/>
    <cellStyle name="IndentedPlain 3 3" xfId="130"/>
    <cellStyle name="IndentedPlain 3 4" xfId="131"/>
    <cellStyle name="IndentedPlain 4" xfId="132"/>
    <cellStyle name="IndentedPlain 4 2" xfId="133"/>
    <cellStyle name="IndentedPlain 4 3" xfId="134"/>
    <cellStyle name="IndentedPlain 5" xfId="386"/>
    <cellStyle name="Input" xfId="285" builtinId="20" customBuiltin="1"/>
    <cellStyle name="Input 2" xfId="43"/>
    <cellStyle name="Input 2 2" xfId="87"/>
    <cellStyle name="Linked Cell" xfId="288" builtinId="24" customBuiltin="1"/>
    <cellStyle name="Linked Cell 2" xfId="44"/>
    <cellStyle name="Linked Cell 2 2" xfId="88"/>
    <cellStyle name="Neutral" xfId="284" builtinId="28" customBuiltin="1"/>
    <cellStyle name="Neutral 2" xfId="45"/>
    <cellStyle name="Neutral 2 2" xfId="89"/>
    <cellStyle name="Normal" xfId="0" builtinId="0"/>
    <cellStyle name="Normal 10" xfId="106"/>
    <cellStyle name="Normal 10 2" xfId="136"/>
    <cellStyle name="Normal 10 2 2" xfId="237"/>
    <cellStyle name="Normal 10 2 3" xfId="490"/>
    <cellStyle name="Normal 10 3" xfId="135"/>
    <cellStyle name="Normal 10 4" xfId="387"/>
    <cellStyle name="Normal 11" xfId="137"/>
    <cellStyle name="Normal 11 2" xfId="238"/>
    <cellStyle name="Normal 11 3" xfId="388"/>
    <cellStyle name="Normal 12" xfId="138"/>
    <cellStyle name="Normal 12 2" xfId="239"/>
    <cellStyle name="Normal 12 3" xfId="359"/>
    <cellStyle name="Normal 13" xfId="139"/>
    <cellStyle name="Normal 13 2" xfId="429"/>
    <cellStyle name="Normal 13 3" xfId="339"/>
    <cellStyle name="Normal 14" xfId="108"/>
    <cellStyle name="Normal 14 2" xfId="420"/>
    <cellStyle name="Normal 14 2 2" xfId="632"/>
    <cellStyle name="Normal 14 3" xfId="528"/>
    <cellStyle name="Normal 14 4" xfId="713"/>
    <cellStyle name="Normal 15" xfId="234"/>
    <cellStyle name="Normal 15 2" xfId="426"/>
    <cellStyle name="Normal 15 3" xfId="540"/>
    <cellStyle name="Normal 15 4" xfId="722"/>
    <cellStyle name="Normal 16" xfId="320"/>
    <cellStyle name="Normal 17" xfId="452"/>
    <cellStyle name="Normal 17 2" xfId="815"/>
    <cellStyle name="Normal 17 3" xfId="536"/>
    <cellStyle name="Normal 18" xfId="507"/>
    <cellStyle name="Normal 19" xfId="493"/>
    <cellStyle name="Normal 2" xfId="2"/>
    <cellStyle name="Normal 2 10" xfId="140"/>
    <cellStyle name="Normal 2 11" xfId="334"/>
    <cellStyle name="Normal 2 12" xfId="317"/>
    <cellStyle name="Normal 2 12 2" xfId="550"/>
    <cellStyle name="Normal 2 12 3" xfId="741"/>
    <cellStyle name="Normal 2 13" xfId="453"/>
    <cellStyle name="Normal 2 13 2" xfId="657"/>
    <cellStyle name="Normal 2 13 3" xfId="816"/>
    <cellStyle name="Normal 2 13 4" xfId="534"/>
    <cellStyle name="Normal 2 14" xfId="508"/>
    <cellStyle name="Normal 2 15" xfId="695"/>
    <cellStyle name="Normal 2 2" xfId="46"/>
    <cellStyle name="Normal 2 2 2" xfId="141"/>
    <cellStyle name="Normal 2 3" xfId="98"/>
    <cellStyle name="Normal 2 3 2" xfId="143"/>
    <cellStyle name="Normal 2 3 3" xfId="144"/>
    <cellStyle name="Normal 2 3 4" xfId="142"/>
    <cellStyle name="Normal 2 4" xfId="145"/>
    <cellStyle name="Normal 2 4 2" xfId="430"/>
    <cellStyle name="Normal 2 4 3" xfId="448"/>
    <cellStyle name="Normal 2 4 4" xfId="389"/>
    <cellStyle name="Normal 2 4 4 2" xfId="607"/>
    <cellStyle name="Normal 2 5" xfId="146"/>
    <cellStyle name="Normal 2 5 2" xfId="147"/>
    <cellStyle name="Normal 2 5 3" xfId="148"/>
    <cellStyle name="Normal 2 5 4" xfId="472"/>
    <cellStyle name="Normal 2 5 4 2" xfId="676"/>
    <cellStyle name="Normal 2 6" xfId="149"/>
    <cellStyle name="Normal 2 6 2" xfId="150"/>
    <cellStyle name="Normal 2 6 2 2" xfId="240"/>
    <cellStyle name="Normal 2 6 3" xfId="241"/>
    <cellStyle name="Normal 2 6 4" xfId="399"/>
    <cellStyle name="Normal 2 6 4 2" xfId="612"/>
    <cellStyle name="Normal 2 6 5" xfId="491"/>
    <cellStyle name="Normal 2 6 5 2" xfId="694"/>
    <cellStyle name="Normal 2 7" xfId="151"/>
    <cellStyle name="Normal 2 7 2" xfId="152"/>
    <cellStyle name="Normal 2 7 2 2" xfId="242"/>
    <cellStyle name="Normal 2 7 3" xfId="243"/>
    <cellStyle name="Normal 2 7 4" xfId="354"/>
    <cellStyle name="Normal 2 8" xfId="153"/>
    <cellStyle name="Normal 2 8 2" xfId="244"/>
    <cellStyle name="Normal 2 9" xfId="154"/>
    <cellStyle name="Normal 20" xfId="494"/>
    <cellStyle name="Normal 3" xfId="3"/>
    <cellStyle name="Normal 3 2" xfId="47"/>
    <cellStyle name="Normal 3 2 2" xfId="157"/>
    <cellStyle name="Normal 3 2 2 2" xfId="158"/>
    <cellStyle name="Normal 3 2 2 2 2" xfId="245"/>
    <cellStyle name="Normal 3 2 2 3" xfId="246"/>
    <cellStyle name="Normal 3 2 3" xfId="159"/>
    <cellStyle name="Normal 3 2 3 2" xfId="160"/>
    <cellStyle name="Normal 3 2 3 2 2" xfId="247"/>
    <cellStyle name="Normal 3 2 3 3" xfId="248"/>
    <cellStyle name="Normal 3 2 4" xfId="161"/>
    <cellStyle name="Normal 3 2 4 2" xfId="249"/>
    <cellStyle name="Normal 3 2 5" xfId="156"/>
    <cellStyle name="Normal 3 3" xfId="99"/>
    <cellStyle name="Normal 3 3 2" xfId="162"/>
    <cellStyle name="Normal 3 3 2 2" xfId="424"/>
    <cellStyle name="Normal 3 3 2 2 2" xfId="635"/>
    <cellStyle name="Normal 3 3 2 3" xfId="531"/>
    <cellStyle name="Normal 3 3 2 4" xfId="716"/>
    <cellStyle name="Normal 3 3 3" xfId="250"/>
    <cellStyle name="Normal 3 3 3 2" xfId="543"/>
    <cellStyle name="Normal 3 4" xfId="5"/>
    <cellStyle name="Normal 3 4 2" xfId="163"/>
    <cellStyle name="Normal 3 4 2 2" xfId="352"/>
    <cellStyle name="Normal 3 4 2 3" xfId="400"/>
    <cellStyle name="Normal 3 4 2 3 2" xfId="613"/>
    <cellStyle name="Normal 3 4 2 4" xfId="473"/>
    <cellStyle name="Normal 3 4 2 4 2" xfId="677"/>
    <cellStyle name="Normal 3 4 3" xfId="431"/>
    <cellStyle name="Normal 3 4 3 2" xfId="638"/>
    <cellStyle name="Normal 3 4 3 3" xfId="798"/>
    <cellStyle name="Normal 3 4 4" xfId="391"/>
    <cellStyle name="Normal 3 4 4 2" xfId="609"/>
    <cellStyle name="Normal 3 4 5" xfId="454"/>
    <cellStyle name="Normal 3 4 5 2" xfId="658"/>
    <cellStyle name="Normal 3 4 6" xfId="509"/>
    <cellStyle name="Normal 3 4 7" xfId="696"/>
    <cellStyle name="Normal 3 5" xfId="155"/>
    <cellStyle name="Normal 3 5 2" xfId="423"/>
    <cellStyle name="Normal 3 5 3" xfId="449"/>
    <cellStyle name="Normal 3 5 3 2" xfId="655"/>
    <cellStyle name="Normal 3 5 3 3" xfId="813"/>
    <cellStyle name="Normal 3 5 4" xfId="392"/>
    <cellStyle name="Normal 3 5 5" xfId="471"/>
    <cellStyle name="Normal 3 5 5 2" xfId="675"/>
    <cellStyle name="Normal 3 6" xfId="390"/>
    <cellStyle name="Normal 3 6 2" xfId="492"/>
    <cellStyle name="Normal 3 6 3" xfId="608"/>
    <cellStyle name="Normal 3 6 4" xfId="784"/>
    <cellStyle name="Normal 3 7" xfId="355"/>
    <cellStyle name="Normal 3 7 2" xfId="579"/>
    <cellStyle name="Normal 3 7 3" xfId="770"/>
    <cellStyle name="Normal 3 8" xfId="335"/>
    <cellStyle name="Normal 3 8 2" xfId="565"/>
    <cellStyle name="Normal 3 8 3" xfId="756"/>
    <cellStyle name="Normal 3 9" xfId="318"/>
    <cellStyle name="Normal 3 9 2" xfId="551"/>
    <cellStyle name="Normal 3 9 3" xfId="742"/>
    <cellStyle name="Normal 4" xfId="48"/>
    <cellStyle name="Normal 4 2" xfId="104"/>
    <cellStyle name="Normal 4 2 2" xfId="166"/>
    <cellStyle name="Normal 4 2 3" xfId="167"/>
    <cellStyle name="Normal 4 2 4" xfId="165"/>
    <cellStyle name="Normal 4 3" xfId="168"/>
    <cellStyle name="Normal 4 4" xfId="169"/>
    <cellStyle name="Normal 4 5" xfId="164"/>
    <cellStyle name="Normal 5" xfId="49"/>
    <cellStyle name="Normal 5 2" xfId="171"/>
    <cellStyle name="Normal 5 2 2" xfId="172"/>
    <cellStyle name="Normal 5 2 2 2" xfId="173"/>
    <cellStyle name="Normal 5 2 2 2 2" xfId="252"/>
    <cellStyle name="Normal 5 2 2 3" xfId="253"/>
    <cellStyle name="Normal 5 2 3" xfId="174"/>
    <cellStyle name="Normal 5 2 3 2" xfId="175"/>
    <cellStyle name="Normal 5 2 3 2 2" xfId="254"/>
    <cellStyle name="Normal 5 2 3 3" xfId="255"/>
    <cellStyle name="Normal 5 2 4" xfId="176"/>
    <cellStyle name="Normal 5 2 4 2" xfId="256"/>
    <cellStyle name="Normal 5 2 5" xfId="257"/>
    <cellStyle name="Normal 5 2 6" xfId="415"/>
    <cellStyle name="Normal 5 2 6 2" xfId="628"/>
    <cellStyle name="Normal 5 2 7" xfId="488"/>
    <cellStyle name="Normal 5 2 7 2" xfId="692"/>
    <cellStyle name="Normal 5 3" xfId="177"/>
    <cellStyle name="Normal 5 3 2" xfId="178"/>
    <cellStyle name="Normal 5 3 2 2" xfId="179"/>
    <cellStyle name="Normal 5 3 2 2 2" xfId="258"/>
    <cellStyle name="Normal 5 3 2 3" xfId="259"/>
    <cellStyle name="Normal 5 3 3" xfId="180"/>
    <cellStyle name="Normal 5 3 3 2" xfId="181"/>
    <cellStyle name="Normal 5 3 3 2 2" xfId="260"/>
    <cellStyle name="Normal 5 3 3 3" xfId="261"/>
    <cellStyle name="Normal 5 3 4" xfId="182"/>
    <cellStyle name="Normal 5 3 4 2" xfId="262"/>
    <cellStyle name="Normal 5 3 5" xfId="263"/>
    <cellStyle name="Normal 5 4" xfId="170"/>
    <cellStyle name="Normal 5 4 2" xfId="417"/>
    <cellStyle name="Normal 5 4 2 2" xfId="630"/>
    <cellStyle name="Normal 5 4 3" xfId="532"/>
    <cellStyle name="Normal 5 4 4" xfId="717"/>
    <cellStyle name="Normal 5 5" xfId="251"/>
    <cellStyle name="Normal 5 5 2" xfId="446"/>
    <cellStyle name="Normal 5 5 2 2" xfId="653"/>
    <cellStyle name="Normal 5 5 3" xfId="544"/>
    <cellStyle name="Normal 5 5 4" xfId="724"/>
    <cellStyle name="Normal 5 6" xfId="393"/>
    <cellStyle name="Normal 5 6 2" xfId="610"/>
    <cellStyle name="Normal 5 7" xfId="469"/>
    <cellStyle name="Normal 5 7 2" xfId="673"/>
    <cellStyle name="Normal 5 8" xfId="524"/>
    <cellStyle name="Normal 5 9" xfId="711"/>
    <cellStyle name="Normal 6" xfId="6"/>
    <cellStyle name="Normal 6 2" xfId="101"/>
    <cellStyle name="Normal 6 2 2" xfId="105"/>
    <cellStyle name="Normal 6 3" xfId="111"/>
    <cellStyle name="Normal 7" xfId="90"/>
    <cellStyle name="Normal 7 2" xfId="183"/>
    <cellStyle name="Normal 7 2 2" xfId="425"/>
    <cellStyle name="Normal 7 2 2 2" xfId="636"/>
    <cellStyle name="Normal 7 2 3" xfId="533"/>
    <cellStyle name="Normal 7 2 4" xfId="718"/>
    <cellStyle name="Normal 7 3" xfId="264"/>
    <cellStyle name="Normal 7 3 2" xfId="545"/>
    <cellStyle name="Normal 8" xfId="96"/>
    <cellStyle name="Normal 8 2" xfId="102"/>
    <cellStyle name="Normal 8 2 2" xfId="186"/>
    <cellStyle name="Normal 8 2 2 2" xfId="265"/>
    <cellStyle name="Normal 8 2 3" xfId="185"/>
    <cellStyle name="Normal 8 3" xfId="187"/>
    <cellStyle name="Normal 8 3 2" xfId="188"/>
    <cellStyle name="Normal 8 3 2 2" xfId="266"/>
    <cellStyle name="Normal 8 3 3" xfId="267"/>
    <cellStyle name="Normal 8 4" xfId="189"/>
    <cellStyle name="Normal 8 4 2" xfId="268"/>
    <cellStyle name="Normal 8 5" xfId="184"/>
    <cellStyle name="Normal 9" xfId="4"/>
    <cellStyle name="Normal 9 2" xfId="191"/>
    <cellStyle name="Normal 9 2 2" xfId="192"/>
    <cellStyle name="Normal 9 2 2 2" xfId="269"/>
    <cellStyle name="Normal 9 2 3" xfId="270"/>
    <cellStyle name="Normal 9 3" xfId="193"/>
    <cellStyle name="Normal 9 3 2" xfId="194"/>
    <cellStyle name="Normal 9 3 2 2" xfId="271"/>
    <cellStyle name="Normal 9 3 3" xfId="272"/>
    <cellStyle name="Normal 9 4" xfId="195"/>
    <cellStyle name="Normal 9 4 2" xfId="273"/>
    <cellStyle name="Normal 9 5" xfId="190"/>
    <cellStyle name="Normal_Dashboard" xfId="107"/>
    <cellStyle name="Normal_TemplateDownload" xfId="110"/>
    <cellStyle name="Note 2" xfId="50"/>
    <cellStyle name="Note 2 10" xfId="712"/>
    <cellStyle name="Note 2 2" xfId="196"/>
    <cellStyle name="Note 2 2 2" xfId="394"/>
    <cellStyle name="Note 2 2 2 2" xfId="611"/>
    <cellStyle name="Note 2 2 3" xfId="489"/>
    <cellStyle name="Note 2 2 3 2" xfId="693"/>
    <cellStyle name="Note 2 2 4" xfId="537"/>
    <cellStyle name="Note 2 2 5" xfId="719"/>
    <cellStyle name="Note 2 3" xfId="274"/>
    <cellStyle name="Note 2 3 2" xfId="416"/>
    <cellStyle name="Note 2 3 2 2" xfId="629"/>
    <cellStyle name="Note 2 3 3" xfId="546"/>
    <cellStyle name="Note 2 3 4" xfId="725"/>
    <cellStyle name="Note 2 4" xfId="356"/>
    <cellStyle name="Note 2 4 2" xfId="580"/>
    <cellStyle name="Note 2 4 3" xfId="771"/>
    <cellStyle name="Note 2 5" xfId="336"/>
    <cellStyle name="Note 2 5 2" xfId="566"/>
    <cellStyle name="Note 2 5 3" xfId="757"/>
    <cellStyle name="Note 2 6" xfId="447"/>
    <cellStyle name="Note 2 6 2" xfId="654"/>
    <cellStyle name="Note 2 6 3" xfId="812"/>
    <cellStyle name="Note 2 7" xfId="319"/>
    <cellStyle name="Note 2 7 2" xfId="552"/>
    <cellStyle name="Note 2 7 3" xfId="743"/>
    <cellStyle name="Note 2 8" xfId="470"/>
    <cellStyle name="Note 2 8 2" xfId="674"/>
    <cellStyle name="Note 2 9" xfId="525"/>
    <cellStyle name="Note 3" xfId="91"/>
    <cellStyle name="Output" xfId="286" builtinId="21" customBuiltin="1"/>
    <cellStyle name="Output 2" xfId="51"/>
    <cellStyle name="Output 2 2" xfId="92"/>
    <cellStyle name="Percent" xfId="277" builtinId="5"/>
    <cellStyle name="Percent 2" xfId="93"/>
    <cellStyle name="Percent 2 2" xfId="198"/>
    <cellStyle name="Percent 2 2 2" xfId="199"/>
    <cellStyle name="Percent 2 2 3" xfId="200"/>
    <cellStyle name="Percent 2 3" xfId="201"/>
    <cellStyle name="Percent 2 3 2" xfId="202"/>
    <cellStyle name="Percent 2 3 3" xfId="203"/>
    <cellStyle name="Percent 2 4" xfId="204"/>
    <cellStyle name="Percent 2 5" xfId="205"/>
    <cellStyle name="Percent 2 5 2" xfId="418"/>
    <cellStyle name="Percent 2 5 3" xfId="395"/>
    <cellStyle name="Percent 2 6" xfId="197"/>
    <cellStyle name="Percent 2 7" xfId="357"/>
    <cellStyle name="Percent 2 8" xfId="337"/>
    <cellStyle name="Percent 2 9" xfId="527"/>
    <cellStyle name="Percent 3" xfId="206"/>
    <cellStyle name="Percent 3 2" xfId="275"/>
    <cellStyle name="Percent 3 2 2" xfId="419"/>
    <cellStyle name="Percent 3 2 2 2" xfId="631"/>
    <cellStyle name="Percent 3 2 3" xfId="547"/>
    <cellStyle name="Percent 3 2 4" xfId="726"/>
    <cellStyle name="Percent 3 3" xfId="396"/>
    <cellStyle name="Percent 3 4" xfId="538"/>
    <cellStyle name="Percent 3 5" xfId="720"/>
    <cellStyle name="Percent 4" xfId="207"/>
    <cellStyle name="Percent 4 2" xfId="208"/>
    <cellStyle name="Percent 4 2 2" xfId="209"/>
    <cellStyle name="Percent 4 2 3" xfId="210"/>
    <cellStyle name="Percent 4 3" xfId="211"/>
    <cellStyle name="Percent 4 4" xfId="212"/>
    <cellStyle name="Percent 5" xfId="213"/>
    <cellStyle name="Percent 5 2" xfId="276"/>
    <cellStyle name="Percent 5 2 2" xfId="427"/>
    <cellStyle name="Percent 5 2 2 2" xfId="637"/>
    <cellStyle name="Percent 5 2 3" xfId="548"/>
    <cellStyle name="Percent 5 2 4" xfId="727"/>
    <cellStyle name="Percent 5 3" xfId="397"/>
    <cellStyle name="Percent 5 4" xfId="539"/>
    <cellStyle name="Percent 5 5" xfId="721"/>
    <cellStyle name="Percent 6" xfId="214"/>
    <cellStyle name="Percent 7" xfId="450"/>
    <cellStyle name="Percent 7 2" xfId="656"/>
    <cellStyle name="Percent 7 3" xfId="814"/>
    <cellStyle name="Percent 8" xfId="549"/>
    <cellStyle name="Percent 9" xfId="728"/>
    <cellStyle name="Plain" xfId="215"/>
    <cellStyle name="Plain 2" xfId="216"/>
    <cellStyle name="Plain 2 2" xfId="217"/>
    <cellStyle name="Plain 2 2 2" xfId="218"/>
    <cellStyle name="Plain 2 2 3" xfId="219"/>
    <cellStyle name="Plain 2 3" xfId="220"/>
    <cellStyle name="Plain 2 3 2" xfId="221"/>
    <cellStyle name="Plain 2 3 3" xfId="222"/>
    <cellStyle name="Plain 2 4" xfId="223"/>
    <cellStyle name="Plain 2 5" xfId="224"/>
    <cellStyle name="Plain 2 6" xfId="358"/>
    <cellStyle name="Plain 2 7" xfId="338"/>
    <cellStyle name="Plain 2 8" xfId="526"/>
    <cellStyle name="Plain 3" xfId="225"/>
    <cellStyle name="Plain 3 2" xfId="226"/>
    <cellStyle name="Plain 3 2 2" xfId="227"/>
    <cellStyle name="Plain 3 2 3" xfId="228"/>
    <cellStyle name="Plain 3 3" xfId="229"/>
    <cellStyle name="Plain 3 4" xfId="230"/>
    <cellStyle name="Plain 4" xfId="231"/>
    <cellStyle name="Plain 4 2" xfId="232"/>
    <cellStyle name="Plain 4 3" xfId="233"/>
    <cellStyle name="Plain 5" xfId="398"/>
    <cellStyle name="Title" xfId="1" builtinId="15" customBuiltin="1"/>
    <cellStyle name="Total" xfId="292" builtinId="25" customBuiltin="1"/>
    <cellStyle name="Total 2" xfId="52"/>
    <cellStyle name="Total 2 2" xfId="94"/>
    <cellStyle name="Warning Text" xfId="290" builtinId="11" customBuiltin="1"/>
    <cellStyle name="Warning Text 2" xfId="53"/>
    <cellStyle name="Warning Text 2 2" xfId="95"/>
  </cellStyles>
  <dxfs count="9"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W65"/>
  <sheetViews>
    <sheetView showGridLines="0" tabSelected="1" workbookViewId="0">
      <selection activeCell="F13" sqref="F13"/>
    </sheetView>
  </sheetViews>
  <sheetFormatPr defaultRowHeight="12"/>
  <cols>
    <col min="2" max="2" width="3.5" customWidth="1"/>
    <col min="3" max="3" width="68" bestFit="1" customWidth="1"/>
    <col min="4" max="5" width="9.5" bestFit="1" customWidth="1"/>
    <col min="6" max="6" width="10.33203125" customWidth="1"/>
    <col min="7" max="7" width="9.5" bestFit="1" customWidth="1"/>
    <col min="8" max="8" width="2.5" customWidth="1"/>
    <col min="9" max="9" width="10.5" style="1" bestFit="1" customWidth="1"/>
    <col min="10" max="11" width="9.5" style="1" bestFit="1" customWidth="1"/>
    <col min="12" max="12" width="10.1640625" style="1" bestFit="1" customWidth="1"/>
    <col min="13" max="13" width="2.33203125" style="1" customWidth="1"/>
    <col min="14" max="14" width="8.1640625" style="27" bestFit="1" customWidth="1"/>
    <col min="15" max="15" width="8.83203125" style="27" bestFit="1" customWidth="1"/>
    <col min="16" max="16" width="9.1640625" style="27" bestFit="1" customWidth="1"/>
    <col min="17" max="17" width="8.83203125" style="27" bestFit="1" customWidth="1"/>
    <col min="18" max="18" width="3.5" customWidth="1"/>
  </cols>
  <sheetData>
    <row r="2" spans="2:23">
      <c r="B2" s="2"/>
      <c r="C2" s="3"/>
      <c r="D2" s="3"/>
      <c r="E2" s="3"/>
      <c r="F2" s="3"/>
      <c r="G2" s="3"/>
      <c r="H2" s="3"/>
      <c r="I2" s="4"/>
      <c r="J2" s="4"/>
      <c r="K2" s="4"/>
      <c r="L2" s="4"/>
      <c r="M2" s="4"/>
      <c r="N2" s="21"/>
      <c r="O2" s="21"/>
      <c r="P2" s="21"/>
      <c r="Q2" s="21"/>
      <c r="R2" s="5"/>
    </row>
    <row r="3" spans="2:23" ht="18.75">
      <c r="B3" s="6"/>
      <c r="C3" s="14" t="s">
        <v>8</v>
      </c>
      <c r="D3" s="14"/>
      <c r="E3" s="14"/>
      <c r="F3" s="14"/>
      <c r="G3" s="14"/>
      <c r="H3" s="14"/>
      <c r="I3" s="14"/>
      <c r="J3" s="14" t="s">
        <v>59</v>
      </c>
      <c r="K3" s="14"/>
      <c r="L3" s="14"/>
      <c r="M3" s="14"/>
      <c r="N3" s="22"/>
      <c r="O3" s="22"/>
      <c r="P3" s="47">
        <v>43344</v>
      </c>
      <c r="Q3" s="47"/>
      <c r="R3" s="9"/>
    </row>
    <row r="4" spans="2:23">
      <c r="B4" s="6"/>
      <c r="C4" s="7"/>
      <c r="D4" s="7"/>
      <c r="E4" s="7"/>
      <c r="F4" s="7"/>
      <c r="G4" s="7"/>
      <c r="H4" s="7"/>
      <c r="I4" s="8"/>
      <c r="J4" s="8"/>
      <c r="K4" s="8"/>
      <c r="L4" s="8"/>
      <c r="M4" s="8"/>
      <c r="N4" s="23"/>
      <c r="O4" s="23"/>
      <c r="P4" s="23"/>
      <c r="Q4" s="23"/>
      <c r="R4" s="9"/>
    </row>
    <row r="5" spans="2:23">
      <c r="B5" s="2"/>
      <c r="C5" s="3"/>
      <c r="D5" s="3"/>
      <c r="E5" s="3"/>
      <c r="F5" s="3"/>
      <c r="G5" s="3"/>
      <c r="H5" s="3"/>
      <c r="I5" s="4"/>
      <c r="J5" s="4"/>
      <c r="K5" s="4"/>
      <c r="L5" s="4"/>
      <c r="M5" s="4"/>
      <c r="N5" s="21"/>
      <c r="O5" s="21"/>
      <c r="P5" s="21"/>
      <c r="Q5" s="21"/>
      <c r="R5" s="5"/>
    </row>
    <row r="6" spans="2:23">
      <c r="B6" s="6"/>
      <c r="C6" s="15"/>
      <c r="D6" s="45" t="s">
        <v>1</v>
      </c>
      <c r="E6" s="45"/>
      <c r="F6" s="45"/>
      <c r="G6" s="45"/>
      <c r="H6" s="15"/>
      <c r="I6" s="45" t="s">
        <v>2</v>
      </c>
      <c r="J6" s="45"/>
      <c r="K6" s="45"/>
      <c r="L6" s="45"/>
      <c r="M6" s="15"/>
      <c r="N6" s="46" t="s">
        <v>7</v>
      </c>
      <c r="O6" s="46"/>
      <c r="P6" s="46"/>
      <c r="Q6" s="46"/>
      <c r="R6" s="9"/>
    </row>
    <row r="7" spans="2:23">
      <c r="B7" s="6"/>
      <c r="C7" s="15" t="s">
        <v>0</v>
      </c>
      <c r="D7" s="15" t="s">
        <v>3</v>
      </c>
      <c r="E7" s="15" t="s">
        <v>4</v>
      </c>
      <c r="F7" s="15" t="s">
        <v>5</v>
      </c>
      <c r="G7" s="15" t="s">
        <v>6</v>
      </c>
      <c r="H7" s="15"/>
      <c r="I7" s="15" t="s">
        <v>3</v>
      </c>
      <c r="J7" s="15" t="s">
        <v>4</v>
      </c>
      <c r="K7" s="15" t="s">
        <v>5</v>
      </c>
      <c r="L7" s="15" t="s">
        <v>6</v>
      </c>
      <c r="M7" s="15"/>
      <c r="N7" s="24" t="s">
        <v>3</v>
      </c>
      <c r="O7" s="24" t="s">
        <v>4</v>
      </c>
      <c r="P7" s="24" t="s">
        <v>5</v>
      </c>
      <c r="Q7" s="24" t="s">
        <v>6</v>
      </c>
      <c r="R7" s="9"/>
      <c r="U7" s="34" t="s">
        <v>57</v>
      </c>
      <c r="V7" s="34" t="s">
        <v>1</v>
      </c>
      <c r="W7" s="34" t="s">
        <v>58</v>
      </c>
    </row>
    <row r="8" spans="2:23">
      <c r="B8" s="6"/>
      <c r="C8" s="43" t="s">
        <v>9</v>
      </c>
      <c r="D8" s="42">
        <v>1725</v>
      </c>
      <c r="E8" s="42">
        <v>1035</v>
      </c>
      <c r="F8" s="42">
        <v>1035</v>
      </c>
      <c r="G8" s="42">
        <v>690</v>
      </c>
      <c r="H8" s="32"/>
      <c r="I8" s="40">
        <v>1577.5</v>
      </c>
      <c r="J8" s="40">
        <v>1052</v>
      </c>
      <c r="K8" s="40">
        <v>998.48</v>
      </c>
      <c r="L8" s="40">
        <v>794</v>
      </c>
      <c r="M8" s="17"/>
      <c r="N8" s="25">
        <f>IF(D8=0,1,I8/D8)</f>
        <v>0.91449275362318838</v>
      </c>
      <c r="O8" s="25">
        <f>IF(E8=0,1,J8/E8)</f>
        <v>1.0164251207729469</v>
      </c>
      <c r="P8" s="25">
        <f>IF(F8=0,1,K8/F8)</f>
        <v>0.96471497584541066</v>
      </c>
      <c r="Q8" s="25">
        <f>IF(G8=0,1,L8/G8)</f>
        <v>1.1507246376811595</v>
      </c>
      <c r="R8" s="9"/>
      <c r="U8" s="35">
        <f>SUM(I8:L8)</f>
        <v>4421.9799999999996</v>
      </c>
      <c r="V8" s="35">
        <f>SUM(D8:G8)</f>
        <v>4485</v>
      </c>
      <c r="W8" s="36">
        <f>U8/V8</f>
        <v>0.98594871794871786</v>
      </c>
    </row>
    <row r="9" spans="2:23">
      <c r="B9" s="6"/>
      <c r="C9" s="43" t="s">
        <v>10</v>
      </c>
      <c r="D9" s="42">
        <v>1590</v>
      </c>
      <c r="E9" s="42">
        <v>1035</v>
      </c>
      <c r="F9" s="42">
        <v>1830</v>
      </c>
      <c r="G9" s="42">
        <v>1035</v>
      </c>
      <c r="H9" s="32"/>
      <c r="I9" s="40">
        <v>1406.22</v>
      </c>
      <c r="J9" s="40">
        <v>1058.25</v>
      </c>
      <c r="K9" s="40">
        <v>1128</v>
      </c>
      <c r="L9" s="40">
        <v>1008.5</v>
      </c>
      <c r="M9" s="18"/>
      <c r="N9" s="25">
        <f t="shared" ref="N9" si="0">IF(D9=0,1,I9/D9)</f>
        <v>0.88441509433962262</v>
      </c>
      <c r="O9" s="25">
        <f t="shared" ref="O9" si="1">IF(E9=0,1,J9/E9)</f>
        <v>1.0224637681159421</v>
      </c>
      <c r="P9" s="25">
        <f t="shared" ref="P9" si="2">IF(F9=0,1,K9/F9)</f>
        <v>0.61639344262295082</v>
      </c>
      <c r="Q9" s="25">
        <f t="shared" ref="Q9" si="3">IF(G9=0,1,L9/G9)</f>
        <v>0.97439613526570046</v>
      </c>
      <c r="R9" s="9"/>
      <c r="U9" s="35">
        <f t="shared" ref="U9:U57" si="4">SUM(I9:L9)</f>
        <v>4600.97</v>
      </c>
      <c r="V9" s="35">
        <f t="shared" ref="V9:V57" si="5">SUM(D9:G9)</f>
        <v>5490</v>
      </c>
      <c r="W9" s="36">
        <f t="shared" ref="W9:W65" si="6">U9/V9</f>
        <v>0.83806375227686702</v>
      </c>
    </row>
    <row r="10" spans="2:23">
      <c r="B10" s="6"/>
      <c r="C10" s="43" t="s">
        <v>11</v>
      </c>
      <c r="D10" s="42">
        <v>1245</v>
      </c>
      <c r="E10" s="42">
        <v>1380</v>
      </c>
      <c r="F10" s="42">
        <v>1935</v>
      </c>
      <c r="G10" s="42">
        <v>690</v>
      </c>
      <c r="H10" s="32"/>
      <c r="I10" s="40">
        <v>1134.75</v>
      </c>
      <c r="J10" s="40">
        <v>1301</v>
      </c>
      <c r="K10" s="40">
        <v>1443.75</v>
      </c>
      <c r="L10" s="40">
        <v>678.5</v>
      </c>
      <c r="M10" s="17"/>
      <c r="N10" s="25">
        <f t="shared" ref="N10:N30" si="7">IF(D10=0,1,I10/D10)</f>
        <v>0.91144578313253011</v>
      </c>
      <c r="O10" s="25">
        <f t="shared" ref="O10:O30" si="8">IF(E10=0,1,J10/E10)</f>
        <v>0.94275362318840583</v>
      </c>
      <c r="P10" s="25">
        <f t="shared" ref="P10:P30" si="9">IF(F10=0,1,K10/F10)</f>
        <v>0.74612403100775193</v>
      </c>
      <c r="Q10" s="25">
        <f t="shared" ref="Q10:Q30" si="10">IF(G10=0,1,L10/G10)</f>
        <v>0.98333333333333328</v>
      </c>
      <c r="R10" s="9"/>
      <c r="U10" s="35">
        <f t="shared" si="4"/>
        <v>4558</v>
      </c>
      <c r="V10" s="35">
        <f t="shared" si="5"/>
        <v>5250</v>
      </c>
      <c r="W10" s="36">
        <f t="shared" si="6"/>
        <v>0.86819047619047618</v>
      </c>
    </row>
    <row r="11" spans="2:23">
      <c r="B11" s="6"/>
      <c r="C11" s="43" t="s">
        <v>12</v>
      </c>
      <c r="D11" s="42">
        <v>1590</v>
      </c>
      <c r="E11" s="42">
        <v>1380</v>
      </c>
      <c r="F11" s="42">
        <v>1485</v>
      </c>
      <c r="G11" s="42">
        <v>690</v>
      </c>
      <c r="H11" s="32"/>
      <c r="I11" s="40">
        <v>1559.48</v>
      </c>
      <c r="J11" s="40">
        <v>1299.5</v>
      </c>
      <c r="K11" s="40">
        <v>1053.5</v>
      </c>
      <c r="L11" s="40">
        <v>696</v>
      </c>
      <c r="M11" s="17"/>
      <c r="N11" s="25">
        <f t="shared" si="7"/>
        <v>0.98080503144654085</v>
      </c>
      <c r="O11" s="25">
        <f t="shared" si="8"/>
        <v>0.94166666666666665</v>
      </c>
      <c r="P11" s="25">
        <f t="shared" si="9"/>
        <v>0.70942760942760941</v>
      </c>
      <c r="Q11" s="25">
        <f t="shared" si="10"/>
        <v>1.008695652173913</v>
      </c>
      <c r="R11" s="9"/>
      <c r="U11" s="35">
        <f t="shared" si="4"/>
        <v>4608.4799999999996</v>
      </c>
      <c r="V11" s="35">
        <f t="shared" si="5"/>
        <v>5145</v>
      </c>
      <c r="W11" s="36">
        <f t="shared" si="6"/>
        <v>0.89572011661807571</v>
      </c>
    </row>
    <row r="12" spans="2:23">
      <c r="B12" s="6"/>
      <c r="C12" s="43" t="s">
        <v>13</v>
      </c>
      <c r="D12" s="42">
        <v>1140</v>
      </c>
      <c r="E12" s="42">
        <v>1035</v>
      </c>
      <c r="F12" s="42">
        <v>1140</v>
      </c>
      <c r="G12" s="42">
        <v>690</v>
      </c>
      <c r="H12" s="32"/>
      <c r="I12" s="40">
        <v>989</v>
      </c>
      <c r="J12" s="40">
        <v>990</v>
      </c>
      <c r="K12" s="40">
        <v>929</v>
      </c>
      <c r="L12" s="40">
        <v>714</v>
      </c>
      <c r="M12" s="17"/>
      <c r="N12" s="25">
        <f t="shared" ref="N12" si="11">IF(D12=0,1,I12/D12)</f>
        <v>0.86754385964912284</v>
      </c>
      <c r="O12" s="25">
        <f t="shared" ref="O12" si="12">IF(E12=0,1,J12/E12)</f>
        <v>0.95652173913043481</v>
      </c>
      <c r="P12" s="25">
        <f t="shared" ref="P12" si="13">IF(F12=0,1,K12/F12)</f>
        <v>0.81491228070175437</v>
      </c>
      <c r="Q12" s="25">
        <f t="shared" ref="Q12" si="14">IF(G12=0,1,L12/G12)</f>
        <v>1.0347826086956522</v>
      </c>
      <c r="R12" s="9"/>
      <c r="U12" s="35">
        <f t="shared" si="4"/>
        <v>3622</v>
      </c>
      <c r="V12" s="35">
        <f t="shared" si="5"/>
        <v>4005</v>
      </c>
      <c r="W12" s="36">
        <f t="shared" si="6"/>
        <v>0.90436953807740328</v>
      </c>
    </row>
    <row r="13" spans="2:23">
      <c r="B13" s="6"/>
      <c r="C13" s="43" t="s">
        <v>14</v>
      </c>
      <c r="D13" s="42">
        <v>3795</v>
      </c>
      <c r="E13" s="42">
        <v>3795</v>
      </c>
      <c r="F13" s="42">
        <v>2070</v>
      </c>
      <c r="G13" s="42">
        <v>2070</v>
      </c>
      <c r="H13" s="32"/>
      <c r="I13" s="40">
        <v>3565.5</v>
      </c>
      <c r="J13" s="40">
        <v>3660.5</v>
      </c>
      <c r="K13" s="40">
        <v>1789.83</v>
      </c>
      <c r="L13" s="40">
        <v>1982.5</v>
      </c>
      <c r="M13" s="18"/>
      <c r="N13" s="25">
        <f t="shared" si="7"/>
        <v>0.93952569169960476</v>
      </c>
      <c r="O13" s="25">
        <f t="shared" si="8"/>
        <v>0.96455862977602103</v>
      </c>
      <c r="P13" s="25">
        <f t="shared" si="9"/>
        <v>0.8646521739130435</v>
      </c>
      <c r="Q13" s="25">
        <f t="shared" si="10"/>
        <v>0.95772946859903385</v>
      </c>
      <c r="R13" s="9"/>
      <c r="U13" s="35">
        <f t="shared" si="4"/>
        <v>10998.33</v>
      </c>
      <c r="V13" s="35">
        <f t="shared" si="5"/>
        <v>11730</v>
      </c>
      <c r="W13" s="36">
        <f t="shared" si="6"/>
        <v>0.93762404092071605</v>
      </c>
    </row>
    <row r="14" spans="2:23">
      <c r="B14" s="6"/>
      <c r="C14" s="43" t="s">
        <v>15</v>
      </c>
      <c r="D14" s="42">
        <v>1590</v>
      </c>
      <c r="E14" s="42">
        <v>1035</v>
      </c>
      <c r="F14" s="42">
        <v>1485</v>
      </c>
      <c r="G14" s="42">
        <v>690</v>
      </c>
      <c r="H14" s="32"/>
      <c r="I14" s="40">
        <v>1239</v>
      </c>
      <c r="J14" s="40">
        <v>1027.67</v>
      </c>
      <c r="K14" s="40">
        <v>1031.5</v>
      </c>
      <c r="L14" s="40">
        <v>686</v>
      </c>
      <c r="M14" s="17"/>
      <c r="N14" s="25">
        <f t="shared" si="7"/>
        <v>0.77924528301886797</v>
      </c>
      <c r="O14" s="25">
        <f t="shared" si="8"/>
        <v>0.99291787439613532</v>
      </c>
      <c r="P14" s="25">
        <f t="shared" si="9"/>
        <v>0.69461279461279457</v>
      </c>
      <c r="Q14" s="25">
        <f t="shared" si="10"/>
        <v>0.99420289855072463</v>
      </c>
      <c r="R14" s="9"/>
      <c r="U14" s="35">
        <f t="shared" si="4"/>
        <v>3984.17</v>
      </c>
      <c r="V14" s="35">
        <f t="shared" si="5"/>
        <v>4800</v>
      </c>
      <c r="W14" s="36">
        <f t="shared" si="6"/>
        <v>0.83003541666666669</v>
      </c>
    </row>
    <row r="15" spans="2:23">
      <c r="B15" s="6"/>
      <c r="C15" s="43" t="s">
        <v>16</v>
      </c>
      <c r="D15" s="42">
        <v>1830</v>
      </c>
      <c r="E15" s="42">
        <v>1380</v>
      </c>
      <c r="F15" s="42">
        <v>1485</v>
      </c>
      <c r="G15" s="42">
        <v>1035</v>
      </c>
      <c r="H15" s="32"/>
      <c r="I15" s="40">
        <v>1968</v>
      </c>
      <c r="J15" s="40">
        <v>1345.5</v>
      </c>
      <c r="K15" s="40">
        <v>966</v>
      </c>
      <c r="L15" s="40">
        <v>989</v>
      </c>
      <c r="M15" s="17"/>
      <c r="N15" s="25">
        <f t="shared" si="7"/>
        <v>1.0754098360655737</v>
      </c>
      <c r="O15" s="25">
        <f t="shared" si="8"/>
        <v>0.97499999999999998</v>
      </c>
      <c r="P15" s="25">
        <f t="shared" si="9"/>
        <v>0.65050505050505047</v>
      </c>
      <c r="Q15" s="25">
        <f t="shared" si="10"/>
        <v>0.9555555555555556</v>
      </c>
      <c r="R15" s="9"/>
      <c r="U15" s="35">
        <f t="shared" si="4"/>
        <v>5268.5</v>
      </c>
      <c r="V15" s="35">
        <f t="shared" si="5"/>
        <v>5730</v>
      </c>
      <c r="W15" s="36">
        <f t="shared" si="6"/>
        <v>0.91945898778359514</v>
      </c>
    </row>
    <row r="16" spans="2:23">
      <c r="B16" s="6"/>
      <c r="C16" s="43" t="s">
        <v>17</v>
      </c>
      <c r="D16" s="42">
        <v>1245</v>
      </c>
      <c r="E16" s="42">
        <v>1035</v>
      </c>
      <c r="F16" s="42">
        <v>1935</v>
      </c>
      <c r="G16" s="42">
        <v>1035</v>
      </c>
      <c r="H16" s="32"/>
      <c r="I16" s="40">
        <v>941.25</v>
      </c>
      <c r="J16" s="40">
        <v>945.5</v>
      </c>
      <c r="K16" s="40">
        <v>1776.5</v>
      </c>
      <c r="L16" s="40">
        <v>1023.75</v>
      </c>
      <c r="M16" s="17"/>
      <c r="N16" s="25">
        <f t="shared" si="7"/>
        <v>0.75602409638554213</v>
      </c>
      <c r="O16" s="25">
        <f t="shared" si="8"/>
        <v>0.91352657004830917</v>
      </c>
      <c r="P16" s="25">
        <f t="shared" si="9"/>
        <v>0.91808785529715764</v>
      </c>
      <c r="Q16" s="25">
        <f t="shared" si="10"/>
        <v>0.98913043478260865</v>
      </c>
      <c r="R16" s="9"/>
      <c r="U16" s="35">
        <f t="shared" si="4"/>
        <v>4687</v>
      </c>
      <c r="V16" s="35">
        <f t="shared" si="5"/>
        <v>5250</v>
      </c>
      <c r="W16" s="36">
        <f t="shared" si="6"/>
        <v>0.89276190476190476</v>
      </c>
    </row>
    <row r="17" spans="2:23">
      <c r="B17" s="6"/>
      <c r="C17" s="43" t="s">
        <v>18</v>
      </c>
      <c r="D17" s="42">
        <v>1725</v>
      </c>
      <c r="E17" s="42">
        <v>1725</v>
      </c>
      <c r="F17" s="42">
        <v>2169</v>
      </c>
      <c r="G17" s="42">
        <v>1035</v>
      </c>
      <c r="H17" s="32"/>
      <c r="I17" s="40">
        <v>1502.08</v>
      </c>
      <c r="J17" s="40">
        <v>1932.5</v>
      </c>
      <c r="K17" s="40">
        <v>1984.5</v>
      </c>
      <c r="L17" s="40">
        <v>911.75</v>
      </c>
      <c r="M17" s="17"/>
      <c r="N17" s="25">
        <f t="shared" si="7"/>
        <v>0.87077101449275363</v>
      </c>
      <c r="O17" s="25">
        <f t="shared" si="8"/>
        <v>1.1202898550724638</v>
      </c>
      <c r="P17" s="25">
        <f t="shared" si="9"/>
        <v>0.91493775933609955</v>
      </c>
      <c r="Q17" s="25">
        <f t="shared" si="10"/>
        <v>0.88091787439613523</v>
      </c>
      <c r="R17" s="9"/>
      <c r="U17" s="35">
        <f t="shared" si="4"/>
        <v>6330.83</v>
      </c>
      <c r="V17" s="35">
        <f t="shared" si="5"/>
        <v>6654</v>
      </c>
      <c r="W17" s="36">
        <f t="shared" si="6"/>
        <v>0.95143222122031856</v>
      </c>
    </row>
    <row r="18" spans="2:23">
      <c r="B18" s="6"/>
      <c r="C18" s="43" t="s">
        <v>19</v>
      </c>
      <c r="D18" s="42">
        <v>1269</v>
      </c>
      <c r="E18" s="42">
        <v>1035</v>
      </c>
      <c r="F18" s="42">
        <v>1140</v>
      </c>
      <c r="G18" s="42">
        <v>690</v>
      </c>
      <c r="H18" s="32"/>
      <c r="I18" s="40">
        <v>1044.5</v>
      </c>
      <c r="J18" s="40">
        <v>1024</v>
      </c>
      <c r="K18" s="40">
        <v>1141.94</v>
      </c>
      <c r="L18" s="40">
        <v>667</v>
      </c>
      <c r="M18" s="16"/>
      <c r="N18" s="25">
        <f t="shared" si="7"/>
        <v>0.82308904649330183</v>
      </c>
      <c r="O18" s="25">
        <f t="shared" si="8"/>
        <v>0.98937198067632848</v>
      </c>
      <c r="P18" s="25">
        <f t="shared" si="9"/>
        <v>1.001701754385965</v>
      </c>
      <c r="Q18" s="25">
        <f t="shared" si="10"/>
        <v>0.96666666666666667</v>
      </c>
      <c r="R18" s="9"/>
      <c r="U18" s="35">
        <f t="shared" si="4"/>
        <v>3877.44</v>
      </c>
      <c r="V18" s="35">
        <f t="shared" si="5"/>
        <v>4134</v>
      </c>
      <c r="W18" s="36">
        <f t="shared" si="6"/>
        <v>0.93793904208998546</v>
      </c>
    </row>
    <row r="19" spans="2:23">
      <c r="B19" s="6"/>
      <c r="C19" s="43" t="s">
        <v>20</v>
      </c>
      <c r="D19" s="42">
        <v>1590</v>
      </c>
      <c r="E19" s="42">
        <v>1380</v>
      </c>
      <c r="F19" s="42">
        <v>1830</v>
      </c>
      <c r="G19" s="42">
        <v>690</v>
      </c>
      <c r="H19" s="32"/>
      <c r="I19" s="40">
        <v>1550</v>
      </c>
      <c r="J19" s="40">
        <v>1299.5</v>
      </c>
      <c r="K19" s="40">
        <v>1515.5</v>
      </c>
      <c r="L19" s="40">
        <v>724.5</v>
      </c>
      <c r="M19" s="17"/>
      <c r="N19" s="25">
        <f t="shared" si="7"/>
        <v>0.97484276729559749</v>
      </c>
      <c r="O19" s="25">
        <f t="shared" si="8"/>
        <v>0.94166666666666665</v>
      </c>
      <c r="P19" s="25">
        <f t="shared" si="9"/>
        <v>0.82814207650273219</v>
      </c>
      <c r="Q19" s="25">
        <f t="shared" si="10"/>
        <v>1.05</v>
      </c>
      <c r="R19" s="9"/>
      <c r="U19" s="35">
        <f t="shared" si="4"/>
        <v>5089.5</v>
      </c>
      <c r="V19" s="35">
        <f t="shared" si="5"/>
        <v>5490</v>
      </c>
      <c r="W19" s="36">
        <f t="shared" si="6"/>
        <v>0.92704918032786887</v>
      </c>
    </row>
    <row r="20" spans="2:23">
      <c r="B20" s="6"/>
      <c r="C20" s="43" t="s">
        <v>21</v>
      </c>
      <c r="D20" s="41">
        <v>1590</v>
      </c>
      <c r="E20" s="41">
        <v>1035</v>
      </c>
      <c r="F20" s="41">
        <v>1485</v>
      </c>
      <c r="G20" s="41">
        <v>690</v>
      </c>
      <c r="H20" s="32"/>
      <c r="I20" s="40">
        <v>1336.5</v>
      </c>
      <c r="J20" s="40">
        <v>1127</v>
      </c>
      <c r="K20" s="40">
        <v>1228.5</v>
      </c>
      <c r="L20" s="40">
        <v>732.5</v>
      </c>
      <c r="M20" s="17"/>
      <c r="N20" s="25">
        <f t="shared" si="7"/>
        <v>0.84056603773584904</v>
      </c>
      <c r="O20" s="25">
        <f t="shared" si="8"/>
        <v>1.0888888888888888</v>
      </c>
      <c r="P20" s="25">
        <f t="shared" si="9"/>
        <v>0.82727272727272727</v>
      </c>
      <c r="Q20" s="25">
        <f t="shared" si="10"/>
        <v>1.0615942028985508</v>
      </c>
      <c r="R20" s="9"/>
      <c r="U20" s="35">
        <f t="shared" si="4"/>
        <v>4424.5</v>
      </c>
      <c r="V20" s="35">
        <f t="shared" si="5"/>
        <v>4800</v>
      </c>
      <c r="W20" s="36">
        <f t="shared" si="6"/>
        <v>0.92177083333333332</v>
      </c>
    </row>
    <row r="21" spans="2:23">
      <c r="B21" s="6"/>
      <c r="C21" s="43" t="s">
        <v>22</v>
      </c>
      <c r="D21" s="41">
        <v>3992</v>
      </c>
      <c r="E21" s="41">
        <v>3795</v>
      </c>
      <c r="F21" s="41">
        <v>345</v>
      </c>
      <c r="G21" s="41">
        <v>345</v>
      </c>
      <c r="H21" s="32"/>
      <c r="I21" s="40">
        <v>3342.75</v>
      </c>
      <c r="J21" s="40">
        <v>3344.5</v>
      </c>
      <c r="K21" s="40">
        <v>287</v>
      </c>
      <c r="L21" s="40">
        <v>287.5</v>
      </c>
      <c r="M21" s="17"/>
      <c r="N21" s="25">
        <f t="shared" si="7"/>
        <v>0.83736222444889774</v>
      </c>
      <c r="O21" s="25">
        <f t="shared" si="8"/>
        <v>0.88129117259552037</v>
      </c>
      <c r="P21" s="25">
        <f t="shared" si="9"/>
        <v>0.8318840579710145</v>
      </c>
      <c r="Q21" s="25">
        <f t="shared" si="10"/>
        <v>0.83333333333333337</v>
      </c>
      <c r="R21" s="9"/>
      <c r="U21" s="35">
        <f t="shared" si="4"/>
        <v>7261.75</v>
      </c>
      <c r="V21" s="35">
        <f t="shared" si="5"/>
        <v>8477</v>
      </c>
      <c r="W21" s="36">
        <f t="shared" si="6"/>
        <v>0.8566415005308482</v>
      </c>
    </row>
    <row r="22" spans="2:23">
      <c r="B22" s="6"/>
      <c r="C22" s="43" t="s">
        <v>23</v>
      </c>
      <c r="D22" s="41">
        <v>1590</v>
      </c>
      <c r="E22" s="41">
        <v>1380</v>
      </c>
      <c r="F22" s="41">
        <v>1830</v>
      </c>
      <c r="G22" s="41">
        <v>690</v>
      </c>
      <c r="H22" s="32"/>
      <c r="I22" s="40">
        <v>1591.92</v>
      </c>
      <c r="J22" s="40">
        <v>1392.5</v>
      </c>
      <c r="K22" s="40">
        <v>1471.5</v>
      </c>
      <c r="L22" s="40">
        <v>677.5</v>
      </c>
      <c r="M22" s="17"/>
      <c r="N22" s="25">
        <f t="shared" si="7"/>
        <v>1.0012075471698114</v>
      </c>
      <c r="O22" s="25">
        <f t="shared" si="8"/>
        <v>1.0090579710144927</v>
      </c>
      <c r="P22" s="25">
        <f t="shared" si="9"/>
        <v>0.8040983606557377</v>
      </c>
      <c r="Q22" s="25">
        <f t="shared" si="10"/>
        <v>0.98188405797101452</v>
      </c>
      <c r="R22" s="9"/>
      <c r="U22" s="35">
        <f t="shared" si="4"/>
        <v>5133.42</v>
      </c>
      <c r="V22" s="35">
        <f t="shared" si="5"/>
        <v>5490</v>
      </c>
      <c r="W22" s="36">
        <f t="shared" si="6"/>
        <v>0.93504918032786888</v>
      </c>
    </row>
    <row r="23" spans="2:23">
      <c r="B23" s="6"/>
      <c r="C23" s="43" t="s">
        <v>24</v>
      </c>
      <c r="D23" s="41">
        <v>1035</v>
      </c>
      <c r="E23" s="41">
        <v>690</v>
      </c>
      <c r="F23" s="41">
        <v>645</v>
      </c>
      <c r="G23" s="41">
        <v>690</v>
      </c>
      <c r="H23" s="32"/>
      <c r="I23" s="40">
        <v>979.5</v>
      </c>
      <c r="J23" s="40">
        <v>701.5</v>
      </c>
      <c r="K23" s="40">
        <v>525</v>
      </c>
      <c r="L23" s="40">
        <v>529</v>
      </c>
      <c r="M23" s="17"/>
      <c r="N23" s="25">
        <f t="shared" si="7"/>
        <v>0.94637681159420295</v>
      </c>
      <c r="O23" s="25">
        <f t="shared" si="8"/>
        <v>1.0166666666666666</v>
      </c>
      <c r="P23" s="25">
        <f t="shared" si="9"/>
        <v>0.81395348837209303</v>
      </c>
      <c r="Q23" s="25">
        <f t="shared" si="10"/>
        <v>0.76666666666666672</v>
      </c>
      <c r="R23" s="9"/>
      <c r="U23" s="35">
        <f t="shared" si="4"/>
        <v>2735</v>
      </c>
      <c r="V23" s="35">
        <f t="shared" si="5"/>
        <v>3060</v>
      </c>
      <c r="W23" s="36">
        <f t="shared" si="6"/>
        <v>0.89379084967320266</v>
      </c>
    </row>
    <row r="24" spans="2:23">
      <c r="B24" s="6"/>
      <c r="C24" s="43" t="s">
        <v>25</v>
      </c>
      <c r="D24" s="41">
        <v>1590</v>
      </c>
      <c r="E24" s="41">
        <v>1035</v>
      </c>
      <c r="F24" s="41">
        <v>1935</v>
      </c>
      <c r="G24" s="41">
        <v>1380</v>
      </c>
      <c r="H24" s="32"/>
      <c r="I24" s="40">
        <v>1476.23</v>
      </c>
      <c r="J24" s="40">
        <v>1254</v>
      </c>
      <c r="K24" s="40">
        <v>1498.5</v>
      </c>
      <c r="L24" s="40">
        <v>1013</v>
      </c>
      <c r="M24" s="17"/>
      <c r="N24" s="25">
        <f t="shared" si="7"/>
        <v>0.92844654088050316</v>
      </c>
      <c r="O24" s="25">
        <f t="shared" si="8"/>
        <v>1.2115942028985507</v>
      </c>
      <c r="P24" s="25">
        <f t="shared" si="9"/>
        <v>0.77441860465116275</v>
      </c>
      <c r="Q24" s="25">
        <f t="shared" si="10"/>
        <v>0.73405797101449277</v>
      </c>
      <c r="R24" s="9"/>
      <c r="U24" s="35">
        <f t="shared" si="4"/>
        <v>5241.7299999999996</v>
      </c>
      <c r="V24" s="35">
        <f t="shared" si="5"/>
        <v>5940</v>
      </c>
      <c r="W24" s="36">
        <f t="shared" si="6"/>
        <v>0.88244612794612787</v>
      </c>
    </row>
    <row r="25" spans="2:23">
      <c r="B25" s="6"/>
      <c r="C25" s="43" t="s">
        <v>26</v>
      </c>
      <c r="D25" s="41">
        <v>690</v>
      </c>
      <c r="E25" s="41">
        <v>0</v>
      </c>
      <c r="F25" s="41">
        <v>0</v>
      </c>
      <c r="G25" s="41">
        <v>0</v>
      </c>
      <c r="H25" s="32"/>
      <c r="I25" s="40">
        <v>800.5</v>
      </c>
      <c r="J25" s="40">
        <v>0</v>
      </c>
      <c r="K25" s="40">
        <v>21</v>
      </c>
      <c r="L25" s="40">
        <v>0</v>
      </c>
      <c r="M25" s="17"/>
      <c r="N25" s="25">
        <f t="shared" ref="N25" si="15">IF(D25=0,1,I25/D25)</f>
        <v>1.1601449275362319</v>
      </c>
      <c r="O25" s="25"/>
      <c r="P25" s="25"/>
      <c r="Q25" s="25"/>
      <c r="R25" s="9"/>
      <c r="U25" s="35">
        <f t="shared" si="4"/>
        <v>821.5</v>
      </c>
      <c r="V25" s="35">
        <f t="shared" si="5"/>
        <v>690</v>
      </c>
      <c r="W25" s="36">
        <f t="shared" si="6"/>
        <v>1.1905797101449276</v>
      </c>
    </row>
    <row r="26" spans="2:23">
      <c r="B26" s="6"/>
      <c r="C26" s="43" t="s">
        <v>27</v>
      </c>
      <c r="D26" s="41">
        <v>1245</v>
      </c>
      <c r="E26" s="41">
        <v>690</v>
      </c>
      <c r="F26" s="41">
        <v>795</v>
      </c>
      <c r="G26" s="41">
        <v>690</v>
      </c>
      <c r="H26" s="32"/>
      <c r="I26" s="40">
        <v>933.36000000000013</v>
      </c>
      <c r="J26" s="40">
        <v>713.5</v>
      </c>
      <c r="K26" s="40">
        <v>693.25</v>
      </c>
      <c r="L26" s="40">
        <v>780</v>
      </c>
      <c r="M26" s="17"/>
      <c r="N26" s="25">
        <f t="shared" si="7"/>
        <v>0.7496867469879519</v>
      </c>
      <c r="O26" s="25">
        <f t="shared" si="8"/>
        <v>1.0340579710144928</v>
      </c>
      <c r="P26" s="25">
        <f t="shared" si="9"/>
        <v>0.87201257861635217</v>
      </c>
      <c r="Q26" s="25">
        <f t="shared" si="10"/>
        <v>1.1304347826086956</v>
      </c>
      <c r="R26" s="9"/>
      <c r="U26" s="35">
        <f t="shared" si="4"/>
        <v>3120.11</v>
      </c>
      <c r="V26" s="35">
        <f t="shared" si="5"/>
        <v>3420</v>
      </c>
      <c r="W26" s="36">
        <f t="shared" si="6"/>
        <v>0.91231286549707602</v>
      </c>
    </row>
    <row r="27" spans="2:23">
      <c r="B27" s="6"/>
      <c r="C27" s="43" t="s">
        <v>60</v>
      </c>
      <c r="D27" s="41">
        <v>690</v>
      </c>
      <c r="E27" s="41">
        <v>690</v>
      </c>
      <c r="F27" s="41">
        <v>1725</v>
      </c>
      <c r="G27" s="41">
        <v>838</v>
      </c>
      <c r="H27" s="32"/>
      <c r="I27" s="40">
        <v>941.5</v>
      </c>
      <c r="J27" s="40">
        <v>437</v>
      </c>
      <c r="K27" s="40">
        <v>767</v>
      </c>
      <c r="L27" s="40">
        <v>529</v>
      </c>
      <c r="M27" s="17"/>
      <c r="N27" s="25">
        <f t="shared" si="7"/>
        <v>1.3644927536231883</v>
      </c>
      <c r="O27" s="25">
        <f t="shared" si="8"/>
        <v>0.6333333333333333</v>
      </c>
      <c r="P27" s="25">
        <f t="shared" si="9"/>
        <v>0.44463768115942032</v>
      </c>
      <c r="Q27" s="25">
        <f t="shared" si="10"/>
        <v>0.63126491646778038</v>
      </c>
      <c r="R27" s="9"/>
      <c r="U27" s="35">
        <f t="shared" si="4"/>
        <v>2674.5</v>
      </c>
      <c r="V27" s="35">
        <f t="shared" si="5"/>
        <v>3943</v>
      </c>
      <c r="W27" s="36">
        <f t="shared" si="6"/>
        <v>0.67829064164341868</v>
      </c>
    </row>
    <row r="28" spans="2:23">
      <c r="B28" s="6"/>
      <c r="C28" s="43" t="s">
        <v>28</v>
      </c>
      <c r="D28" s="41">
        <v>2070</v>
      </c>
      <c r="E28" s="41">
        <v>2070</v>
      </c>
      <c r="F28" s="41">
        <v>690</v>
      </c>
      <c r="G28" s="41">
        <v>345</v>
      </c>
      <c r="H28" s="32"/>
      <c r="I28" s="40">
        <v>1531</v>
      </c>
      <c r="J28" s="40">
        <v>1552.5</v>
      </c>
      <c r="K28" s="40">
        <v>775.5</v>
      </c>
      <c r="L28" s="40">
        <v>471.5</v>
      </c>
      <c r="M28" s="17"/>
      <c r="N28" s="25">
        <f t="shared" si="7"/>
        <v>0.73961352657004831</v>
      </c>
      <c r="O28" s="25">
        <f t="shared" si="8"/>
        <v>0.75</v>
      </c>
      <c r="P28" s="25">
        <f t="shared" si="9"/>
        <v>1.1239130434782609</v>
      </c>
      <c r="Q28" s="25">
        <f t="shared" si="10"/>
        <v>1.3666666666666667</v>
      </c>
      <c r="R28" s="9"/>
      <c r="U28" s="35">
        <f t="shared" si="4"/>
        <v>4330.5</v>
      </c>
      <c r="V28" s="35">
        <f t="shared" si="5"/>
        <v>5175</v>
      </c>
      <c r="W28" s="36">
        <f t="shared" si="6"/>
        <v>0.83681159420289852</v>
      </c>
    </row>
    <row r="29" spans="2:23">
      <c r="B29" s="6"/>
      <c r="C29" s="43" t="s">
        <v>29</v>
      </c>
      <c r="D29" s="41">
        <v>1725</v>
      </c>
      <c r="E29" s="41">
        <v>1380</v>
      </c>
      <c r="F29" s="41">
        <v>690</v>
      </c>
      <c r="G29" s="41">
        <v>690</v>
      </c>
      <c r="H29" s="32"/>
      <c r="I29" s="40">
        <v>1467.5</v>
      </c>
      <c r="J29" s="40">
        <v>1550.75</v>
      </c>
      <c r="K29" s="40">
        <v>600.5</v>
      </c>
      <c r="L29" s="40">
        <v>490</v>
      </c>
      <c r="M29" s="17"/>
      <c r="N29" s="25">
        <f t="shared" si="7"/>
        <v>0.85072463768115947</v>
      </c>
      <c r="O29" s="25">
        <f t="shared" si="8"/>
        <v>1.1237318840579711</v>
      </c>
      <c r="P29" s="25">
        <f t="shared" si="9"/>
        <v>0.87028985507246381</v>
      </c>
      <c r="Q29" s="25">
        <f t="shared" si="10"/>
        <v>0.71014492753623193</v>
      </c>
      <c r="R29" s="9"/>
      <c r="U29" s="35">
        <f t="shared" si="4"/>
        <v>4108.75</v>
      </c>
      <c r="V29" s="35">
        <f t="shared" si="5"/>
        <v>4485</v>
      </c>
      <c r="W29" s="36">
        <f t="shared" si="6"/>
        <v>0.91610925306577484</v>
      </c>
    </row>
    <row r="30" spans="2:23">
      <c r="B30" s="6"/>
      <c r="C30" s="43" t="s">
        <v>30</v>
      </c>
      <c r="D30" s="41">
        <v>1245</v>
      </c>
      <c r="E30" s="41">
        <v>690</v>
      </c>
      <c r="F30" s="41">
        <v>795</v>
      </c>
      <c r="G30" s="41">
        <v>345</v>
      </c>
      <c r="H30" s="32"/>
      <c r="I30" s="40">
        <v>966.92</v>
      </c>
      <c r="J30" s="40">
        <v>707.5</v>
      </c>
      <c r="K30" s="40">
        <v>606.75</v>
      </c>
      <c r="L30" s="40">
        <v>333.5</v>
      </c>
      <c r="M30" s="16"/>
      <c r="N30" s="25">
        <f t="shared" si="7"/>
        <v>0.77664257028112449</v>
      </c>
      <c r="O30" s="25">
        <f t="shared" si="8"/>
        <v>1.0253623188405796</v>
      </c>
      <c r="P30" s="25">
        <f t="shared" si="9"/>
        <v>0.76320754716981132</v>
      </c>
      <c r="Q30" s="25">
        <f t="shared" si="10"/>
        <v>0.96666666666666667</v>
      </c>
      <c r="R30" s="9"/>
      <c r="U30" s="35">
        <f t="shared" si="4"/>
        <v>2614.67</v>
      </c>
      <c r="V30" s="35">
        <f t="shared" si="5"/>
        <v>3075</v>
      </c>
      <c r="W30" s="36">
        <f t="shared" si="6"/>
        <v>0.8502991869918699</v>
      </c>
    </row>
    <row r="31" spans="2:23">
      <c r="B31" s="6"/>
      <c r="C31" s="43" t="s">
        <v>31</v>
      </c>
      <c r="D31" s="41">
        <v>5076.43</v>
      </c>
      <c r="E31" s="41">
        <v>4140</v>
      </c>
      <c r="F31" s="41">
        <v>2520</v>
      </c>
      <c r="G31" s="41">
        <v>2070</v>
      </c>
      <c r="H31" s="39"/>
      <c r="I31" s="40">
        <v>4332</v>
      </c>
      <c r="J31" s="40">
        <v>3865.5</v>
      </c>
      <c r="K31" s="40">
        <v>1669.68</v>
      </c>
      <c r="L31" s="40">
        <v>1508.8</v>
      </c>
      <c r="N31" s="25">
        <f t="shared" ref="N31:N56" si="16">IF(D31=0,1,I31/D31)</f>
        <v>0.85335560620357209</v>
      </c>
      <c r="O31" s="25">
        <f t="shared" ref="O31:O56" si="17">IF(E31=0,1,J31/E31)</f>
        <v>0.93369565217391304</v>
      </c>
      <c r="P31" s="25">
        <f t="shared" ref="P31:P56" si="18">IF(F31=0,1,K31/F31)</f>
        <v>0.66257142857142859</v>
      </c>
      <c r="Q31" s="25">
        <f t="shared" ref="Q31:Q56" si="19">IF(G31=0,1,L31/G31)</f>
        <v>0.72888888888888892</v>
      </c>
      <c r="R31" s="9"/>
      <c r="U31" s="35">
        <f t="shared" si="4"/>
        <v>11375.98</v>
      </c>
      <c r="V31" s="35">
        <f t="shared" si="5"/>
        <v>13806.43</v>
      </c>
      <c r="W31" s="36">
        <f t="shared" si="6"/>
        <v>0.82396245807207213</v>
      </c>
    </row>
    <row r="32" spans="2:23">
      <c r="B32" s="6"/>
      <c r="C32" s="33" t="s">
        <v>32</v>
      </c>
      <c r="D32" s="44">
        <v>1375.8333333333301</v>
      </c>
      <c r="E32" s="44">
        <v>1035</v>
      </c>
      <c r="F32" s="44">
        <v>1216.75</v>
      </c>
      <c r="G32" s="44">
        <v>671.83333333333303</v>
      </c>
      <c r="H32" s="44"/>
      <c r="I32" s="44">
        <v>1205.81</v>
      </c>
      <c r="J32" s="44">
        <v>1042</v>
      </c>
      <c r="K32" s="44">
        <v>1237.75</v>
      </c>
      <c r="L32" s="44">
        <v>1040</v>
      </c>
      <c r="N32" s="25">
        <f t="shared" si="16"/>
        <v>0.87642156268928129</v>
      </c>
      <c r="O32" s="25">
        <f t="shared" si="17"/>
        <v>1.0067632850241546</v>
      </c>
      <c r="P32" s="25">
        <f t="shared" si="18"/>
        <v>1.0172590918430244</v>
      </c>
      <c r="Q32" s="25">
        <f t="shared" si="19"/>
        <v>1.5480029769288024</v>
      </c>
      <c r="R32" s="9"/>
      <c r="U32" s="35">
        <f t="shared" si="4"/>
        <v>4525.5599999999995</v>
      </c>
      <c r="V32" s="35">
        <f t="shared" si="5"/>
        <v>4299.4166666666633</v>
      </c>
      <c r="W32" s="36">
        <f t="shared" si="6"/>
        <v>1.0525986083383412</v>
      </c>
    </row>
    <row r="33" spans="2:23">
      <c r="B33" s="6"/>
      <c r="C33" s="33" t="s">
        <v>33</v>
      </c>
      <c r="D33" s="44">
        <v>2008.1666666666667</v>
      </c>
      <c r="E33" s="44">
        <v>1375</v>
      </c>
      <c r="F33" s="44">
        <v>914</v>
      </c>
      <c r="G33" s="44">
        <v>690</v>
      </c>
      <c r="H33" s="44"/>
      <c r="I33" s="44">
        <v>1553.6666666666667</v>
      </c>
      <c r="J33" s="44">
        <v>1193</v>
      </c>
      <c r="K33" s="44">
        <v>606.5</v>
      </c>
      <c r="L33" s="44">
        <v>362.5</v>
      </c>
      <c r="N33" s="25">
        <f t="shared" si="16"/>
        <v>0.77367416383102328</v>
      </c>
      <c r="O33" s="25">
        <f t="shared" si="17"/>
        <v>0.86763636363636365</v>
      </c>
      <c r="P33" s="25">
        <f t="shared" si="18"/>
        <v>0.66356673960612689</v>
      </c>
      <c r="Q33" s="25">
        <f t="shared" si="19"/>
        <v>0.52536231884057971</v>
      </c>
      <c r="R33" s="9"/>
      <c r="U33" s="35">
        <f t="shared" si="4"/>
        <v>3715.666666666667</v>
      </c>
      <c r="V33" s="35">
        <f t="shared" si="5"/>
        <v>4987.166666666667</v>
      </c>
      <c r="W33" s="36">
        <f t="shared" si="6"/>
        <v>0.74504561708384853</v>
      </c>
    </row>
    <row r="34" spans="2:23">
      <c r="B34" s="6"/>
      <c r="C34" s="33" t="s">
        <v>34</v>
      </c>
      <c r="D34" s="44">
        <v>1970.4833333333299</v>
      </c>
      <c r="E34" s="44">
        <v>1369.5</v>
      </c>
      <c r="F34" s="44">
        <v>885.98333333333301</v>
      </c>
      <c r="G34" s="44">
        <v>518.58333333333303</v>
      </c>
      <c r="H34" s="44"/>
      <c r="I34" s="44">
        <v>1716.48</v>
      </c>
      <c r="J34" s="44">
        <v>1312</v>
      </c>
      <c r="K34" s="44">
        <v>840.48</v>
      </c>
      <c r="L34" s="44">
        <v>565.08000000000004</v>
      </c>
      <c r="N34" s="25">
        <f t="shared" si="16"/>
        <v>0.87109592401187674</v>
      </c>
      <c r="O34" s="25">
        <f t="shared" si="17"/>
        <v>0.95801387367652424</v>
      </c>
      <c r="P34" s="25">
        <f t="shared" si="18"/>
        <v>0.94864086984330065</v>
      </c>
      <c r="Q34" s="25">
        <f t="shared" si="19"/>
        <v>1.0896609352402384</v>
      </c>
      <c r="R34" s="9"/>
      <c r="U34" s="35">
        <f t="shared" si="4"/>
        <v>4434.04</v>
      </c>
      <c r="V34" s="35">
        <f t="shared" si="5"/>
        <v>4744.5499999999956</v>
      </c>
      <c r="W34" s="36">
        <f t="shared" si="6"/>
        <v>0.93455438345048614</v>
      </c>
    </row>
    <row r="35" spans="2:23">
      <c r="B35" s="6"/>
      <c r="C35" s="33" t="s">
        <v>35</v>
      </c>
      <c r="D35" s="44">
        <v>1377.9166666666699</v>
      </c>
      <c r="E35" s="44">
        <v>1380</v>
      </c>
      <c r="F35" s="44">
        <v>1213.25</v>
      </c>
      <c r="G35" s="44">
        <v>341.75</v>
      </c>
      <c r="H35" s="44"/>
      <c r="I35" s="44">
        <v>1108.17</v>
      </c>
      <c r="J35" s="44">
        <v>1207.5</v>
      </c>
      <c r="K35" s="44">
        <v>1073.5</v>
      </c>
      <c r="L35" s="44">
        <v>493.25</v>
      </c>
      <c r="N35" s="25">
        <f t="shared" si="16"/>
        <v>0.80423586332022801</v>
      </c>
      <c r="O35" s="25">
        <f t="shared" si="17"/>
        <v>0.875</v>
      </c>
      <c r="P35" s="25">
        <f t="shared" si="18"/>
        <v>0.88481351741191017</v>
      </c>
      <c r="Q35" s="25">
        <f t="shared" si="19"/>
        <v>1.443306510607169</v>
      </c>
      <c r="R35" s="9"/>
      <c r="U35" s="35">
        <f t="shared" si="4"/>
        <v>3882.42</v>
      </c>
      <c r="V35" s="35">
        <f t="shared" si="5"/>
        <v>4312.9166666666697</v>
      </c>
      <c r="W35" s="36">
        <f t="shared" si="6"/>
        <v>0.90018433001642295</v>
      </c>
    </row>
    <row r="36" spans="2:23">
      <c r="B36" s="6"/>
      <c r="C36" s="33" t="s">
        <v>36</v>
      </c>
      <c r="D36" s="44">
        <v>1373.5</v>
      </c>
      <c r="E36" s="44">
        <v>1035</v>
      </c>
      <c r="F36" s="44">
        <v>1398</v>
      </c>
      <c r="G36" s="44">
        <v>690</v>
      </c>
      <c r="H36" s="44"/>
      <c r="I36" s="44">
        <v>1258.5</v>
      </c>
      <c r="J36" s="44">
        <v>1012</v>
      </c>
      <c r="K36" s="44">
        <v>1262</v>
      </c>
      <c r="L36" s="44">
        <v>697</v>
      </c>
      <c r="N36" s="25">
        <f t="shared" si="16"/>
        <v>0.91627229705132873</v>
      </c>
      <c r="O36" s="25">
        <f t="shared" si="17"/>
        <v>0.97777777777777775</v>
      </c>
      <c r="P36" s="25">
        <f t="shared" si="18"/>
        <v>0.90271816881258937</v>
      </c>
      <c r="Q36" s="25">
        <f t="shared" si="19"/>
        <v>1.010144927536232</v>
      </c>
      <c r="R36" s="9"/>
      <c r="U36" s="35">
        <f t="shared" si="4"/>
        <v>4229.5</v>
      </c>
      <c r="V36" s="35">
        <f t="shared" si="5"/>
        <v>4496.5</v>
      </c>
      <c r="W36" s="38">
        <f t="shared" si="6"/>
        <v>0.94062048259757591</v>
      </c>
    </row>
    <row r="37" spans="2:23">
      <c r="B37" s="6"/>
      <c r="C37" s="33" t="s">
        <v>37</v>
      </c>
      <c r="D37" s="44">
        <v>1394.6666666666699</v>
      </c>
      <c r="E37" s="44">
        <v>689.5</v>
      </c>
      <c r="F37" s="44">
        <v>1931.5</v>
      </c>
      <c r="G37" s="44">
        <v>1379.5</v>
      </c>
      <c r="H37" s="44"/>
      <c r="I37" s="44">
        <v>1182.4000000000001</v>
      </c>
      <c r="J37" s="44">
        <v>655</v>
      </c>
      <c r="K37" s="44">
        <v>1637.5</v>
      </c>
      <c r="L37" s="44">
        <v>1108</v>
      </c>
      <c r="N37" s="25">
        <f t="shared" si="16"/>
        <v>0.84780114722753153</v>
      </c>
      <c r="O37" s="25">
        <f t="shared" si="17"/>
        <v>0.94996374184191446</v>
      </c>
      <c r="P37" s="25">
        <f t="shared" si="18"/>
        <v>0.84778669427905773</v>
      </c>
      <c r="Q37" s="25">
        <f t="shared" si="19"/>
        <v>0.80318956143530262</v>
      </c>
      <c r="R37" s="9"/>
      <c r="U37" s="35">
        <f t="shared" si="4"/>
        <v>4582.8999999999996</v>
      </c>
      <c r="V37" s="35">
        <f t="shared" si="5"/>
        <v>5395.1666666666697</v>
      </c>
      <c r="W37" s="38">
        <f t="shared" si="6"/>
        <v>0.84944549133483616</v>
      </c>
    </row>
    <row r="38" spans="2:23">
      <c r="B38" s="6"/>
      <c r="C38" s="33" t="s">
        <v>38</v>
      </c>
      <c r="D38" s="44">
        <v>1492.15</v>
      </c>
      <c r="E38" s="44">
        <v>1032</v>
      </c>
      <c r="F38" s="44">
        <v>721.25</v>
      </c>
      <c r="G38" s="44">
        <v>345</v>
      </c>
      <c r="H38" s="44"/>
      <c r="I38" s="44">
        <v>1310.1500000000001</v>
      </c>
      <c r="J38" s="44">
        <v>1041</v>
      </c>
      <c r="K38" s="44">
        <v>859.25</v>
      </c>
      <c r="L38" s="44">
        <v>403.17</v>
      </c>
      <c r="N38" s="25">
        <f t="shared" si="16"/>
        <v>0.87802834835639854</v>
      </c>
      <c r="O38" s="25">
        <f t="shared" si="17"/>
        <v>1.0087209302325582</v>
      </c>
      <c r="P38" s="25">
        <f t="shared" si="18"/>
        <v>1.1913344887348354</v>
      </c>
      <c r="Q38" s="25">
        <f t="shared" si="19"/>
        <v>1.168608695652174</v>
      </c>
      <c r="R38" s="9"/>
      <c r="U38" s="35">
        <f t="shared" si="4"/>
        <v>3613.57</v>
      </c>
      <c r="V38" s="35">
        <f t="shared" si="5"/>
        <v>3590.4</v>
      </c>
      <c r="W38" s="38">
        <f t="shared" si="6"/>
        <v>1.0064533199643495</v>
      </c>
    </row>
    <row r="39" spans="2:23">
      <c r="B39" s="6"/>
      <c r="C39" s="33" t="s">
        <v>39</v>
      </c>
      <c r="D39" s="44">
        <v>1401</v>
      </c>
      <c r="E39" s="44">
        <v>690</v>
      </c>
      <c r="F39" s="44">
        <v>1576.5</v>
      </c>
      <c r="G39" s="44">
        <v>1035</v>
      </c>
      <c r="H39" s="44"/>
      <c r="I39" s="44">
        <v>1200</v>
      </c>
      <c r="J39" s="44">
        <v>701.5</v>
      </c>
      <c r="K39" s="44">
        <v>1512.5</v>
      </c>
      <c r="L39" s="44">
        <v>1012.5</v>
      </c>
      <c r="N39" s="25">
        <f t="shared" si="16"/>
        <v>0.85653104925053536</v>
      </c>
      <c r="O39" s="25">
        <f t="shared" si="17"/>
        <v>1.0166666666666666</v>
      </c>
      <c r="P39" s="25">
        <f t="shared" si="18"/>
        <v>0.95940374246749127</v>
      </c>
      <c r="Q39" s="25">
        <f t="shared" si="19"/>
        <v>0.97826086956521741</v>
      </c>
      <c r="R39" s="9"/>
      <c r="U39" s="35">
        <f t="shared" si="4"/>
        <v>4426.5</v>
      </c>
      <c r="V39" s="35">
        <f t="shared" si="5"/>
        <v>4702.5</v>
      </c>
      <c r="W39" s="38">
        <f t="shared" si="6"/>
        <v>0.94130781499202554</v>
      </c>
    </row>
    <row r="40" spans="2:23">
      <c r="B40" s="6"/>
      <c r="C40" s="33" t="s">
        <v>40</v>
      </c>
      <c r="D40" s="44">
        <v>1381.5</v>
      </c>
      <c r="E40" s="44">
        <v>1035</v>
      </c>
      <c r="F40" s="44">
        <v>1218</v>
      </c>
      <c r="G40" s="44">
        <v>690</v>
      </c>
      <c r="H40" s="44"/>
      <c r="I40" s="44">
        <v>1281.5</v>
      </c>
      <c r="J40" s="44">
        <v>897</v>
      </c>
      <c r="K40" s="44">
        <v>1366.82</v>
      </c>
      <c r="L40" s="44">
        <v>817</v>
      </c>
      <c r="N40" s="25">
        <f t="shared" si="16"/>
        <v>0.92761491132826634</v>
      </c>
      <c r="O40" s="25">
        <f t="shared" si="17"/>
        <v>0.8666666666666667</v>
      </c>
      <c r="P40" s="25">
        <f t="shared" si="18"/>
        <v>1.122183908045977</v>
      </c>
      <c r="Q40" s="25">
        <f t="shared" si="19"/>
        <v>1.1840579710144927</v>
      </c>
      <c r="R40" s="9"/>
      <c r="U40" s="35">
        <f t="shared" si="4"/>
        <v>4362.32</v>
      </c>
      <c r="V40" s="35">
        <f t="shared" si="5"/>
        <v>4324.5</v>
      </c>
      <c r="W40" s="38">
        <f t="shared" si="6"/>
        <v>1.0087455197132615</v>
      </c>
    </row>
    <row r="41" spans="2:23">
      <c r="B41" s="6"/>
      <c r="C41" s="33" t="s">
        <v>41</v>
      </c>
      <c r="D41" s="44">
        <v>1881</v>
      </c>
      <c r="E41" s="44">
        <v>1032.25</v>
      </c>
      <c r="F41" s="44">
        <v>690</v>
      </c>
      <c r="G41" s="44">
        <v>344</v>
      </c>
      <c r="H41" s="44"/>
      <c r="I41" s="44">
        <v>1650.5</v>
      </c>
      <c r="J41" s="44">
        <v>1026.75</v>
      </c>
      <c r="K41" s="44">
        <v>720</v>
      </c>
      <c r="L41" s="44">
        <v>431.75</v>
      </c>
      <c r="N41" s="25">
        <f t="shared" si="16"/>
        <v>0.87745879851143005</v>
      </c>
      <c r="O41" s="25">
        <f t="shared" si="17"/>
        <v>0.99467183337369824</v>
      </c>
      <c r="P41" s="25">
        <f t="shared" si="18"/>
        <v>1.0434782608695652</v>
      </c>
      <c r="Q41" s="25">
        <f t="shared" si="19"/>
        <v>1.2550872093023255</v>
      </c>
      <c r="R41" s="9"/>
      <c r="U41" s="35">
        <f t="shared" si="4"/>
        <v>3829</v>
      </c>
      <c r="V41" s="35">
        <f t="shared" si="5"/>
        <v>3947.25</v>
      </c>
      <c r="W41" s="38">
        <f t="shared" si="6"/>
        <v>0.97004243460637152</v>
      </c>
    </row>
    <row r="42" spans="2:23">
      <c r="B42" s="6"/>
      <c r="C42" s="33" t="s">
        <v>42</v>
      </c>
      <c r="D42" s="44">
        <v>3664.25</v>
      </c>
      <c r="E42" s="44">
        <v>1903.75</v>
      </c>
      <c r="F42" s="44">
        <v>813</v>
      </c>
      <c r="G42" s="44">
        <v>533.75</v>
      </c>
      <c r="H42" s="44"/>
      <c r="I42" s="44">
        <v>3539.23</v>
      </c>
      <c r="J42" s="44">
        <v>2373.75</v>
      </c>
      <c r="K42" s="44">
        <v>1050.25</v>
      </c>
      <c r="L42" s="44">
        <v>651.75</v>
      </c>
      <c r="N42" s="25">
        <f t="shared" si="16"/>
        <v>0.96588114893907351</v>
      </c>
      <c r="O42" s="25">
        <f t="shared" si="17"/>
        <v>1.2468811556139199</v>
      </c>
      <c r="P42" s="25">
        <f t="shared" si="18"/>
        <v>1.2918204182041821</v>
      </c>
      <c r="Q42" s="25">
        <f t="shared" si="19"/>
        <v>1.2210772833723653</v>
      </c>
      <c r="R42" s="9"/>
      <c r="U42" s="35">
        <f t="shared" si="4"/>
        <v>7614.98</v>
      </c>
      <c r="V42" s="35">
        <f t="shared" si="5"/>
        <v>6914.75</v>
      </c>
      <c r="W42" s="38">
        <f t="shared" si="6"/>
        <v>1.1012661339889367</v>
      </c>
    </row>
    <row r="43" spans="2:23">
      <c r="B43" s="6"/>
      <c r="C43" s="33" t="s">
        <v>43</v>
      </c>
      <c r="D43" s="44">
        <v>1474.3</v>
      </c>
      <c r="E43" s="44">
        <v>1021.5</v>
      </c>
      <c r="F43" s="44">
        <v>1197.75</v>
      </c>
      <c r="G43" s="44">
        <v>677.5</v>
      </c>
      <c r="H43" s="44"/>
      <c r="I43" s="44">
        <v>1309.5</v>
      </c>
      <c r="J43" s="44">
        <v>981.5</v>
      </c>
      <c r="K43" s="44">
        <v>1083.75</v>
      </c>
      <c r="L43" s="44">
        <v>687</v>
      </c>
      <c r="N43" s="25">
        <f t="shared" si="16"/>
        <v>0.88821813742114908</v>
      </c>
      <c r="O43" s="25">
        <f t="shared" si="17"/>
        <v>0.96084189916789031</v>
      </c>
      <c r="P43" s="25">
        <f t="shared" si="18"/>
        <v>0.90482154038822793</v>
      </c>
      <c r="Q43" s="25">
        <f t="shared" si="19"/>
        <v>1.0140221402214022</v>
      </c>
      <c r="R43" s="9"/>
      <c r="U43" s="35">
        <f t="shared" si="4"/>
        <v>4061.75</v>
      </c>
      <c r="V43" s="35">
        <f t="shared" si="5"/>
        <v>4371.05</v>
      </c>
      <c r="W43" s="38">
        <f t="shared" si="6"/>
        <v>0.92923897004152312</v>
      </c>
    </row>
    <row r="44" spans="2:23">
      <c r="B44" s="6"/>
      <c r="C44" s="33" t="s">
        <v>44</v>
      </c>
      <c r="D44" s="44">
        <v>2798.7333333333299</v>
      </c>
      <c r="E44" s="44">
        <v>1724.25</v>
      </c>
      <c r="F44" s="44">
        <v>1874.25</v>
      </c>
      <c r="G44" s="44">
        <v>1554</v>
      </c>
      <c r="H44" s="44"/>
      <c r="I44" s="44">
        <v>2481.46</v>
      </c>
      <c r="J44" s="44">
        <v>1654.25</v>
      </c>
      <c r="K44" s="44">
        <v>1784.75</v>
      </c>
      <c r="L44" s="44">
        <v>1320</v>
      </c>
      <c r="N44" s="25">
        <f t="shared" si="16"/>
        <v>0.88663681189109467</v>
      </c>
      <c r="O44" s="25">
        <f t="shared" si="17"/>
        <v>0.9594026388284761</v>
      </c>
      <c r="P44" s="25">
        <f t="shared" si="18"/>
        <v>0.95224756569294389</v>
      </c>
      <c r="Q44" s="25">
        <f t="shared" si="19"/>
        <v>0.84942084942084939</v>
      </c>
      <c r="R44" s="9"/>
      <c r="U44" s="35">
        <f t="shared" si="4"/>
        <v>7240.46</v>
      </c>
      <c r="V44" s="35">
        <f t="shared" si="5"/>
        <v>7951.2333333333299</v>
      </c>
      <c r="W44" s="38">
        <f t="shared" si="6"/>
        <v>0.91060841714283358</v>
      </c>
    </row>
    <row r="45" spans="2:23">
      <c r="B45" s="6"/>
      <c r="C45" s="33" t="s">
        <v>45</v>
      </c>
      <c r="D45" s="44">
        <v>1337.5000000000034</v>
      </c>
      <c r="E45" s="44">
        <v>895.5</v>
      </c>
      <c r="F45" s="44">
        <v>891.75</v>
      </c>
      <c r="G45" s="44">
        <v>460</v>
      </c>
      <c r="H45" s="44"/>
      <c r="I45" s="44">
        <v>1220.25</v>
      </c>
      <c r="J45" s="44">
        <v>907.17</v>
      </c>
      <c r="K45" s="44">
        <v>916.5</v>
      </c>
      <c r="L45" s="44">
        <v>558.75</v>
      </c>
      <c r="N45" s="25">
        <f t="shared" si="16"/>
        <v>0.91233644859812857</v>
      </c>
      <c r="O45" s="25">
        <f t="shared" si="17"/>
        <v>1.0130318257956448</v>
      </c>
      <c r="P45" s="25">
        <f t="shared" si="18"/>
        <v>1.0277544154751892</v>
      </c>
      <c r="Q45" s="25">
        <f t="shared" si="19"/>
        <v>1.2146739130434783</v>
      </c>
      <c r="R45" s="9"/>
      <c r="U45" s="35">
        <f t="shared" si="4"/>
        <v>3602.67</v>
      </c>
      <c r="V45" s="35">
        <f t="shared" si="5"/>
        <v>3584.7500000000036</v>
      </c>
      <c r="W45" s="38">
        <f t="shared" si="6"/>
        <v>1.0049989539019448</v>
      </c>
    </row>
    <row r="46" spans="2:23">
      <c r="B46" s="6"/>
      <c r="C46" s="33" t="s">
        <v>46</v>
      </c>
      <c r="D46" s="44">
        <v>3080.9666666666699</v>
      </c>
      <c r="E46" s="44">
        <v>3070.5</v>
      </c>
      <c r="F46" s="44">
        <v>780</v>
      </c>
      <c r="G46" s="44">
        <v>690</v>
      </c>
      <c r="H46" s="44"/>
      <c r="I46" s="44">
        <v>2788.7166666666667</v>
      </c>
      <c r="J46" s="44">
        <v>2665</v>
      </c>
      <c r="K46" s="44">
        <v>624</v>
      </c>
      <c r="L46" s="44">
        <v>457.5</v>
      </c>
      <c r="N46" s="25">
        <f t="shared" si="16"/>
        <v>0.90514340737214416</v>
      </c>
      <c r="O46" s="25">
        <f t="shared" si="17"/>
        <v>0.86793681810779999</v>
      </c>
      <c r="P46" s="25">
        <f t="shared" si="18"/>
        <v>0.8</v>
      </c>
      <c r="Q46" s="25">
        <f t="shared" si="19"/>
        <v>0.66304347826086951</v>
      </c>
      <c r="R46" s="9"/>
      <c r="U46" s="35">
        <f t="shared" si="4"/>
        <v>6535.2166666666672</v>
      </c>
      <c r="V46" s="35">
        <f t="shared" si="5"/>
        <v>7621.4666666666699</v>
      </c>
      <c r="W46" s="38">
        <f t="shared" si="6"/>
        <v>0.85747493920680151</v>
      </c>
    </row>
    <row r="47" spans="2:23">
      <c r="B47" s="6"/>
      <c r="C47" s="33" t="s">
        <v>47</v>
      </c>
      <c r="D47" s="44">
        <v>1248.25</v>
      </c>
      <c r="E47" s="44">
        <v>897</v>
      </c>
      <c r="F47" s="44">
        <v>846.5</v>
      </c>
      <c r="G47" s="44">
        <v>345</v>
      </c>
      <c r="H47" s="44"/>
      <c r="I47" s="44">
        <v>1215.25</v>
      </c>
      <c r="J47" s="44">
        <v>811</v>
      </c>
      <c r="K47" s="44">
        <v>795.98</v>
      </c>
      <c r="L47" s="44">
        <v>356.5</v>
      </c>
      <c r="N47" s="25">
        <f t="shared" si="16"/>
        <v>0.97356298818345688</v>
      </c>
      <c r="O47" s="25">
        <f t="shared" si="17"/>
        <v>0.9041248606465998</v>
      </c>
      <c r="P47" s="25">
        <f t="shared" si="18"/>
        <v>0.94031896042528063</v>
      </c>
      <c r="Q47" s="25">
        <f t="shared" si="19"/>
        <v>1.0333333333333334</v>
      </c>
      <c r="R47" s="9"/>
      <c r="U47" s="35">
        <f t="shared" si="4"/>
        <v>3178.73</v>
      </c>
      <c r="V47" s="35">
        <f t="shared" si="5"/>
        <v>3336.75</v>
      </c>
      <c r="W47" s="38">
        <f t="shared" si="6"/>
        <v>0.9526425413950701</v>
      </c>
    </row>
    <row r="48" spans="2:23">
      <c r="B48" s="6"/>
      <c r="C48" s="33" t="s">
        <v>48</v>
      </c>
      <c r="D48" s="44">
        <v>1448.5</v>
      </c>
      <c r="E48" s="44">
        <v>1035</v>
      </c>
      <c r="F48" s="44">
        <v>1451.5</v>
      </c>
      <c r="G48" s="44">
        <v>1222.5</v>
      </c>
      <c r="H48" s="44"/>
      <c r="I48" s="44">
        <v>1327.33</v>
      </c>
      <c r="J48" s="44">
        <v>1048.5</v>
      </c>
      <c r="K48" s="44">
        <v>944</v>
      </c>
      <c r="L48" s="44">
        <v>788.55</v>
      </c>
      <c r="N48" s="25">
        <f t="shared" si="16"/>
        <v>0.91634794615119086</v>
      </c>
      <c r="O48" s="25">
        <f t="shared" si="17"/>
        <v>1.0130434782608695</v>
      </c>
      <c r="P48" s="25">
        <f t="shared" si="18"/>
        <v>0.65036169479848438</v>
      </c>
      <c r="Q48" s="25">
        <f t="shared" si="19"/>
        <v>0.64503067484662568</v>
      </c>
      <c r="R48" s="9"/>
      <c r="U48" s="35">
        <f t="shared" si="4"/>
        <v>4108.38</v>
      </c>
      <c r="V48" s="35">
        <f t="shared" si="5"/>
        <v>5157.5</v>
      </c>
      <c r="W48" s="38">
        <f t="shared" si="6"/>
        <v>0.79658361609306838</v>
      </c>
    </row>
    <row r="49" spans="1:23">
      <c r="B49" s="6"/>
      <c r="C49" s="33" t="s">
        <v>49</v>
      </c>
      <c r="D49" s="44">
        <v>1412.5</v>
      </c>
      <c r="E49" s="44">
        <v>1035</v>
      </c>
      <c r="F49" s="44">
        <v>1583.5</v>
      </c>
      <c r="G49" s="44">
        <v>1025.5</v>
      </c>
      <c r="H49" s="44"/>
      <c r="I49" s="44">
        <v>1311.92</v>
      </c>
      <c r="J49" s="44">
        <v>989</v>
      </c>
      <c r="K49" s="44">
        <v>1343.5</v>
      </c>
      <c r="L49" s="44">
        <v>1096.75</v>
      </c>
      <c r="N49" s="25">
        <f t="shared" si="16"/>
        <v>0.92879292035398231</v>
      </c>
      <c r="O49" s="25">
        <f t="shared" si="17"/>
        <v>0.9555555555555556</v>
      </c>
      <c r="P49" s="25">
        <f t="shared" si="18"/>
        <v>0.84843700663088095</v>
      </c>
      <c r="Q49" s="25">
        <f t="shared" si="19"/>
        <v>1.0694783032666992</v>
      </c>
      <c r="R49" s="9"/>
      <c r="U49" s="35">
        <f t="shared" si="4"/>
        <v>4741.17</v>
      </c>
      <c r="V49" s="35">
        <f t="shared" si="5"/>
        <v>5056.5</v>
      </c>
      <c r="W49" s="38">
        <f t="shared" si="6"/>
        <v>0.93763868288341745</v>
      </c>
    </row>
    <row r="50" spans="1:23">
      <c r="B50" s="6"/>
      <c r="C50" s="33" t="s">
        <v>50</v>
      </c>
      <c r="D50" s="44">
        <v>1127.5</v>
      </c>
      <c r="E50" s="44">
        <v>690</v>
      </c>
      <c r="F50" s="44">
        <v>622</v>
      </c>
      <c r="G50" s="44">
        <v>338.96666666666698</v>
      </c>
      <c r="H50" s="44"/>
      <c r="I50" s="44">
        <v>1009</v>
      </c>
      <c r="J50" s="44">
        <v>678.5</v>
      </c>
      <c r="K50" s="44">
        <v>735.25</v>
      </c>
      <c r="L50" s="44">
        <v>338.96666666666664</v>
      </c>
      <c r="N50" s="25">
        <f t="shared" si="16"/>
        <v>0.89490022172949002</v>
      </c>
      <c r="O50" s="25">
        <f t="shared" si="17"/>
        <v>0.98333333333333328</v>
      </c>
      <c r="P50" s="25">
        <f t="shared" si="18"/>
        <v>1.1820739549839228</v>
      </c>
      <c r="Q50" s="25">
        <f t="shared" si="19"/>
        <v>0.999999999999999</v>
      </c>
      <c r="R50" s="9"/>
      <c r="U50" s="35">
        <f t="shared" si="4"/>
        <v>2761.7166666666667</v>
      </c>
      <c r="V50" s="35">
        <f t="shared" si="5"/>
        <v>2778.4666666666672</v>
      </c>
      <c r="W50" s="38">
        <f t="shared" si="6"/>
        <v>0.99397149506922267</v>
      </c>
    </row>
    <row r="51" spans="1:23">
      <c r="B51" s="6"/>
      <c r="C51" s="33" t="s">
        <v>51</v>
      </c>
      <c r="D51" s="44">
        <v>2473.5</v>
      </c>
      <c r="E51" s="44">
        <v>1248.75</v>
      </c>
      <c r="F51" s="44">
        <v>1214.5</v>
      </c>
      <c r="G51" s="44">
        <v>494</v>
      </c>
      <c r="H51" s="44"/>
      <c r="I51" s="44">
        <v>1931.5</v>
      </c>
      <c r="J51" s="44">
        <v>899.25</v>
      </c>
      <c r="K51" s="44">
        <v>951.41666666666663</v>
      </c>
      <c r="L51" s="44">
        <v>354.5</v>
      </c>
      <c r="N51" s="25">
        <f t="shared" si="16"/>
        <v>0.78087729937335759</v>
      </c>
      <c r="O51" s="25">
        <f t="shared" si="17"/>
        <v>0.72012012012012017</v>
      </c>
      <c r="P51" s="25">
        <f t="shared" si="18"/>
        <v>0.78338136407300674</v>
      </c>
      <c r="Q51" s="25">
        <f t="shared" si="19"/>
        <v>0.71761133603238869</v>
      </c>
      <c r="R51" s="9"/>
      <c r="U51" s="35">
        <f t="shared" si="4"/>
        <v>4136.6666666666661</v>
      </c>
      <c r="V51" s="35">
        <f t="shared" si="5"/>
        <v>5430.75</v>
      </c>
      <c r="W51" s="38">
        <f t="shared" si="6"/>
        <v>0.76171185686445997</v>
      </c>
    </row>
    <row r="52" spans="1:23">
      <c r="B52" s="6"/>
      <c r="C52" s="33" t="s">
        <v>52</v>
      </c>
      <c r="D52" s="44">
        <v>2114.5</v>
      </c>
      <c r="E52" s="44">
        <v>2061.75</v>
      </c>
      <c r="F52" s="44">
        <v>707</v>
      </c>
      <c r="G52" s="44">
        <v>690</v>
      </c>
      <c r="H52" s="44"/>
      <c r="I52" s="44">
        <v>2037.25</v>
      </c>
      <c r="J52" s="44">
        <v>1727.75</v>
      </c>
      <c r="K52" s="44">
        <v>347</v>
      </c>
      <c r="L52" s="44">
        <v>277.5</v>
      </c>
      <c r="N52" s="25">
        <f t="shared" si="16"/>
        <v>0.96346654055332226</v>
      </c>
      <c r="O52" s="25">
        <f t="shared" si="17"/>
        <v>0.83800169758700138</v>
      </c>
      <c r="P52" s="25">
        <f t="shared" si="18"/>
        <v>0.49080622347949082</v>
      </c>
      <c r="Q52" s="25">
        <f t="shared" si="19"/>
        <v>0.40217391304347827</v>
      </c>
      <c r="R52" s="9"/>
      <c r="U52" s="35">
        <f t="shared" si="4"/>
        <v>4389.5</v>
      </c>
      <c r="V52" s="35">
        <f t="shared" si="5"/>
        <v>5573.25</v>
      </c>
      <c r="W52" s="38">
        <f t="shared" si="6"/>
        <v>0.78760148925671736</v>
      </c>
    </row>
    <row r="53" spans="1:23">
      <c r="B53" s="6"/>
      <c r="C53" s="33" t="s">
        <v>53</v>
      </c>
      <c r="D53" s="44">
        <v>702.66666666666663</v>
      </c>
      <c r="E53" s="44">
        <v>678.5</v>
      </c>
      <c r="F53" s="44">
        <v>356.5</v>
      </c>
      <c r="G53" s="44">
        <v>345</v>
      </c>
      <c r="H53" s="44"/>
      <c r="I53" s="44">
        <v>669.17</v>
      </c>
      <c r="J53" s="44">
        <v>537</v>
      </c>
      <c r="K53" s="44">
        <v>260</v>
      </c>
      <c r="L53" s="44">
        <v>256</v>
      </c>
      <c r="N53" s="25">
        <f t="shared" si="16"/>
        <v>0.95232922201138515</v>
      </c>
      <c r="O53" s="25">
        <f t="shared" si="17"/>
        <v>0.79145173176123806</v>
      </c>
      <c r="P53" s="25">
        <f t="shared" si="18"/>
        <v>0.72931276297335201</v>
      </c>
      <c r="Q53" s="25">
        <f t="shared" si="19"/>
        <v>0.74202898550724639</v>
      </c>
      <c r="R53" s="9"/>
      <c r="U53" s="35">
        <f t="shared" si="4"/>
        <v>1722.17</v>
      </c>
      <c r="V53" s="35">
        <f t="shared" si="5"/>
        <v>2082.6666666666665</v>
      </c>
      <c r="W53" s="38">
        <f t="shared" si="6"/>
        <v>0.82690620998719599</v>
      </c>
    </row>
    <row r="54" spans="1:23">
      <c r="B54" s="6"/>
      <c r="C54" s="33" t="s">
        <v>54</v>
      </c>
      <c r="D54" s="44">
        <v>2581.5</v>
      </c>
      <c r="E54" s="44">
        <v>2415</v>
      </c>
      <c r="F54" s="44">
        <v>350</v>
      </c>
      <c r="G54" s="44">
        <v>345</v>
      </c>
      <c r="H54" s="44"/>
      <c r="I54" s="44">
        <v>2207</v>
      </c>
      <c r="J54" s="44">
        <v>2139</v>
      </c>
      <c r="K54" s="44">
        <v>444.5</v>
      </c>
      <c r="L54" s="44">
        <v>299.67</v>
      </c>
      <c r="N54" s="25">
        <f t="shared" si="16"/>
        <v>0.85492930466782879</v>
      </c>
      <c r="O54" s="25">
        <f t="shared" si="17"/>
        <v>0.88571428571428568</v>
      </c>
      <c r="P54" s="25">
        <f t="shared" si="18"/>
        <v>1.27</v>
      </c>
      <c r="Q54" s="25">
        <f t="shared" si="19"/>
        <v>0.86860869565217391</v>
      </c>
      <c r="R54" s="9"/>
      <c r="U54" s="35">
        <f t="shared" si="4"/>
        <v>5090.17</v>
      </c>
      <c r="V54" s="35">
        <f t="shared" si="5"/>
        <v>5691.5</v>
      </c>
      <c r="W54" s="38">
        <f t="shared" si="6"/>
        <v>0.89434595449354304</v>
      </c>
    </row>
    <row r="55" spans="1:23">
      <c r="B55" s="6"/>
      <c r="C55" s="33" t="s">
        <v>55</v>
      </c>
      <c r="D55" s="44">
        <v>1109.5</v>
      </c>
      <c r="E55" s="44">
        <v>690</v>
      </c>
      <c r="F55" s="44">
        <v>902.5</v>
      </c>
      <c r="G55" s="44">
        <v>828</v>
      </c>
      <c r="H55" s="44"/>
      <c r="I55" s="44">
        <v>1043.5</v>
      </c>
      <c r="J55" s="44">
        <v>640.5</v>
      </c>
      <c r="K55" s="44">
        <v>669.5</v>
      </c>
      <c r="L55" s="44">
        <v>644</v>
      </c>
      <c r="N55" s="25">
        <f t="shared" si="16"/>
        <v>0.94051374493014872</v>
      </c>
      <c r="O55" s="25">
        <f t="shared" si="17"/>
        <v>0.92826086956521736</v>
      </c>
      <c r="P55" s="25">
        <f t="shared" si="18"/>
        <v>0.74182825484764547</v>
      </c>
      <c r="Q55" s="25">
        <f t="shared" si="19"/>
        <v>0.77777777777777779</v>
      </c>
      <c r="R55" s="9"/>
      <c r="U55" s="35">
        <f t="shared" si="4"/>
        <v>2997.5</v>
      </c>
      <c r="V55" s="35">
        <f t="shared" si="5"/>
        <v>3530</v>
      </c>
      <c r="W55" s="38">
        <f t="shared" si="6"/>
        <v>0.84915014164305946</v>
      </c>
    </row>
    <row r="56" spans="1:23">
      <c r="B56" s="6"/>
      <c r="C56" s="33" t="s">
        <v>56</v>
      </c>
      <c r="D56" s="44">
        <v>1910.3333333333301</v>
      </c>
      <c r="E56" s="44">
        <v>1367</v>
      </c>
      <c r="F56" s="44">
        <v>1374.7166666666701</v>
      </c>
      <c r="G56" s="44">
        <v>673</v>
      </c>
      <c r="H56" s="44"/>
      <c r="I56" s="44">
        <v>1766.08</v>
      </c>
      <c r="J56" s="44">
        <v>1288</v>
      </c>
      <c r="K56" s="44">
        <v>1452.73</v>
      </c>
      <c r="L56" s="44">
        <v>709.5</v>
      </c>
      <c r="N56" s="25">
        <f t="shared" si="16"/>
        <v>0.92448787297155977</v>
      </c>
      <c r="O56" s="25">
        <f t="shared" si="17"/>
        <v>0.94220921726408191</v>
      </c>
      <c r="P56" s="25">
        <f t="shared" si="18"/>
        <v>1.0567486633609324</v>
      </c>
      <c r="Q56" s="25">
        <f t="shared" si="19"/>
        <v>1.0542347696879644</v>
      </c>
      <c r="R56" s="9"/>
      <c r="U56" s="35">
        <f t="shared" si="4"/>
        <v>5216.3099999999995</v>
      </c>
      <c r="V56" s="35">
        <f t="shared" si="5"/>
        <v>5325.05</v>
      </c>
      <c r="W56" s="38">
        <f t="shared" si="6"/>
        <v>0.979579534464465</v>
      </c>
    </row>
    <row r="57" spans="1:23">
      <c r="A57" s="7"/>
      <c r="B57" s="6"/>
      <c r="C57" s="7"/>
      <c r="D57" s="30">
        <f>SUM(D8:D56)</f>
        <v>87013.146666666667</v>
      </c>
      <c r="E57" s="30">
        <f>SUM(E8:E56)</f>
        <v>66251.75</v>
      </c>
      <c r="F57" s="30">
        <f>SUM(F8:F56)</f>
        <v>59724.7</v>
      </c>
      <c r="G57" s="30">
        <f>SUM(G8:G56)</f>
        <v>36740.883333333331</v>
      </c>
      <c r="H57" s="19"/>
      <c r="I57" s="30">
        <f>SUM(I8:I56)</f>
        <v>77501.293333333335</v>
      </c>
      <c r="J57" s="30">
        <f>SUM(J8:J56)</f>
        <v>63010.09</v>
      </c>
      <c r="K57" s="30">
        <f>SUM(K8:K56)</f>
        <v>50422.106666666674</v>
      </c>
      <c r="L57" s="30">
        <f>SUM(L8:L56)</f>
        <v>33954.986666666664</v>
      </c>
      <c r="M57" s="20"/>
      <c r="N57" s="31">
        <f>IFERROR(I57/D57,0)</f>
        <v>0.89068487122099249</v>
      </c>
      <c r="O57" s="31">
        <f>IFERROR(J57/E57,0)</f>
        <v>0.95107057549423213</v>
      </c>
      <c r="P57" s="31">
        <f t="shared" ref="P57" si="20">IFERROR(K57/F57,0)</f>
        <v>0.84424210865298066</v>
      </c>
      <c r="Q57" s="31">
        <f t="shared" ref="Q57" si="21">IFERROR(L57/G57,0)</f>
        <v>0.92417447775026274</v>
      </c>
      <c r="R57" s="9"/>
      <c r="U57" s="35">
        <f t="shared" si="4"/>
        <v>224888.47666666665</v>
      </c>
      <c r="V57" s="35">
        <f t="shared" si="5"/>
        <v>249730.48</v>
      </c>
      <c r="W57" s="38">
        <f t="shared" si="6"/>
        <v>0.90052474438309116</v>
      </c>
    </row>
    <row r="58" spans="1:23">
      <c r="B58" s="10"/>
      <c r="C58" s="11"/>
      <c r="D58" s="11"/>
      <c r="E58" s="11"/>
      <c r="F58" s="11"/>
      <c r="G58" s="11"/>
      <c r="H58" s="11"/>
      <c r="I58" s="12"/>
      <c r="J58" s="12"/>
      <c r="K58" s="12"/>
      <c r="L58" s="12"/>
      <c r="M58" s="12"/>
      <c r="N58" s="26"/>
      <c r="O58" s="26"/>
      <c r="P58" s="26"/>
      <c r="Q58" s="26"/>
      <c r="R58" s="13"/>
      <c r="U58" s="37">
        <f t="shared" ref="U58:U65" si="22">SUM(J58:M58)</f>
        <v>0</v>
      </c>
      <c r="V58" s="37">
        <f t="shared" ref="V58:V65" si="23">SUM(E58:H58)</f>
        <v>0</v>
      </c>
      <c r="W58" s="38" t="e">
        <f t="shared" si="6"/>
        <v>#DIV/0!</v>
      </c>
    </row>
    <row r="59" spans="1:23">
      <c r="U59" s="37">
        <f t="shared" si="22"/>
        <v>0</v>
      </c>
      <c r="V59" s="37">
        <f t="shared" si="23"/>
        <v>0</v>
      </c>
      <c r="W59" s="38" t="e">
        <f t="shared" si="6"/>
        <v>#DIV/0!</v>
      </c>
    </row>
    <row r="60" spans="1:23">
      <c r="U60" s="37">
        <f t="shared" si="22"/>
        <v>0</v>
      </c>
      <c r="V60" s="37">
        <f t="shared" si="23"/>
        <v>0</v>
      </c>
      <c r="W60" s="38" t="e">
        <f t="shared" si="6"/>
        <v>#DIV/0!</v>
      </c>
    </row>
    <row r="61" spans="1:23">
      <c r="K61" s="29"/>
      <c r="L61" s="28"/>
      <c r="U61" s="37">
        <f t="shared" si="22"/>
        <v>0</v>
      </c>
      <c r="V61" s="37">
        <f t="shared" si="23"/>
        <v>0</v>
      </c>
      <c r="W61" s="38" t="e">
        <f t="shared" si="6"/>
        <v>#DIV/0!</v>
      </c>
    </row>
    <row r="62" spans="1:23">
      <c r="U62" s="37">
        <f t="shared" si="22"/>
        <v>0</v>
      </c>
      <c r="V62" s="37">
        <f t="shared" si="23"/>
        <v>0</v>
      </c>
      <c r="W62" s="38" t="e">
        <f t="shared" si="6"/>
        <v>#DIV/0!</v>
      </c>
    </row>
    <row r="63" spans="1:23">
      <c r="U63" s="37">
        <f t="shared" si="22"/>
        <v>0</v>
      </c>
      <c r="V63" s="37">
        <f t="shared" si="23"/>
        <v>0</v>
      </c>
      <c r="W63" s="38" t="e">
        <f t="shared" si="6"/>
        <v>#DIV/0!</v>
      </c>
    </row>
    <row r="64" spans="1:23">
      <c r="U64" s="37">
        <f t="shared" si="22"/>
        <v>0</v>
      </c>
      <c r="V64" s="37">
        <f t="shared" si="23"/>
        <v>0</v>
      </c>
      <c r="W64" s="38" t="e">
        <f t="shared" si="6"/>
        <v>#DIV/0!</v>
      </c>
    </row>
    <row r="65" spans="21:23">
      <c r="U65" s="37">
        <f t="shared" si="22"/>
        <v>0</v>
      </c>
      <c r="V65" s="37">
        <f t="shared" si="23"/>
        <v>0</v>
      </c>
      <c r="W65" s="38" t="e">
        <f t="shared" si="6"/>
        <v>#DIV/0!</v>
      </c>
    </row>
  </sheetData>
  <mergeCells count="4">
    <mergeCell ref="D6:G6"/>
    <mergeCell ref="I6:L6"/>
    <mergeCell ref="N6:Q6"/>
    <mergeCell ref="P3:Q3"/>
  </mergeCells>
  <conditionalFormatting sqref="N8:Q8 N10:Q57">
    <cfRule type="cellIs" dxfId="8" priority="10" operator="equal">
      <formula>0</formula>
    </cfRule>
    <cfRule type="cellIs" dxfId="7" priority="11" operator="greaterThan">
      <formula>0.95</formula>
    </cfRule>
    <cfRule type="cellIs" dxfId="6" priority="12" operator="between">
      <formula>0.8</formula>
      <formula>0.95</formula>
    </cfRule>
    <cfRule type="cellIs" dxfId="5" priority="13" operator="lessThan">
      <formula>0.8</formula>
    </cfRule>
  </conditionalFormatting>
  <conditionalFormatting sqref="N9:Q9 Q57 N33:Q33">
    <cfRule type="cellIs" dxfId="4" priority="6" operator="equal">
      <formula>0</formula>
    </cfRule>
    <cfRule type="cellIs" dxfId="3" priority="7" operator="greaterThan">
      <formula>0.95</formula>
    </cfRule>
    <cfRule type="cellIs" dxfId="2" priority="8" operator="between">
      <formula>0.8</formula>
      <formula>0.95</formula>
    </cfRule>
    <cfRule type="cellIs" dxfId="1" priority="9" operator="lessThan">
      <formula>0.8</formula>
    </cfRule>
  </conditionalFormatting>
  <conditionalFormatting sqref="N8:Q57">
    <cfRule type="cellIs" dxfId="0" priority="1" operator="greaterThan">
      <formula>1.01</formula>
    </cfRule>
  </conditionalFormatting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Summary</vt:lpstr>
      <vt:lpstr>Sheet1</vt:lpstr>
      <vt:lpstr>Summary!Print_Area</vt:lpstr>
    </vt:vector>
  </TitlesOfParts>
  <Company>CHUFT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Ando</dc:creator>
  <cp:lastModifiedBy>Hughes, Isabel</cp:lastModifiedBy>
  <cp:lastPrinted>2020-07-20T10:02:56Z</cp:lastPrinted>
  <dcterms:created xsi:type="dcterms:W3CDTF">2014-06-04T09:26:14Z</dcterms:created>
  <dcterms:modified xsi:type="dcterms:W3CDTF">2020-07-20T10:03:00Z</dcterms:modified>
</cp:coreProperties>
</file>