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hesi\Desktop\STUFF TO UPLOAD TO WEBSITE OR INTRANET\"/>
    </mc:Choice>
  </mc:AlternateContent>
  <bookViews>
    <workbookView xWindow="480" yWindow="120" windowWidth="27795" windowHeight="12585"/>
  </bookViews>
  <sheets>
    <sheet name="Summary SO Version" sheetId="1" r:id="rId1"/>
  </sheets>
  <definedNames>
    <definedName name="_xlnm._FilterDatabase" localSheetId="0" hidden="1">'Summary SO Version'!$A$7:$AB$72</definedName>
    <definedName name="_xlnm.Print_Area" localSheetId="0">'Summary SO Version'!$C$2:$S$64</definedName>
  </definedNames>
  <calcPr calcId="162913"/>
</workbook>
</file>

<file path=xl/calcChain.xml><?xml version="1.0" encoding="utf-8"?>
<calcChain xmlns="http://schemas.openxmlformats.org/spreadsheetml/2006/main">
  <c r="X27" i="1" l="1"/>
  <c r="X35" i="1"/>
  <c r="X59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8" i="1"/>
  <c r="V9" i="1"/>
  <c r="X9" i="1" s="1"/>
  <c r="V10" i="1"/>
  <c r="V11" i="1"/>
  <c r="X11" i="1" s="1"/>
  <c r="V12" i="1"/>
  <c r="V13" i="1"/>
  <c r="X13" i="1" s="1"/>
  <c r="V14" i="1"/>
  <c r="V15" i="1"/>
  <c r="X15" i="1" s="1"/>
  <c r="V16" i="1"/>
  <c r="V17" i="1"/>
  <c r="X17" i="1" s="1"/>
  <c r="V18" i="1"/>
  <c r="V19" i="1"/>
  <c r="X19" i="1" s="1"/>
  <c r="V20" i="1"/>
  <c r="V21" i="1"/>
  <c r="X21" i="1" s="1"/>
  <c r="V22" i="1"/>
  <c r="V23" i="1"/>
  <c r="X23" i="1" s="1"/>
  <c r="V24" i="1"/>
  <c r="V25" i="1"/>
  <c r="X25" i="1" s="1"/>
  <c r="V26" i="1"/>
  <c r="V27" i="1"/>
  <c r="V28" i="1"/>
  <c r="V29" i="1"/>
  <c r="X29" i="1" s="1"/>
  <c r="V30" i="1"/>
  <c r="V31" i="1"/>
  <c r="X31" i="1" s="1"/>
  <c r="V32" i="1"/>
  <c r="V33" i="1"/>
  <c r="X33" i="1" s="1"/>
  <c r="V34" i="1"/>
  <c r="V35" i="1"/>
  <c r="V36" i="1"/>
  <c r="V37" i="1"/>
  <c r="X37" i="1" s="1"/>
  <c r="V38" i="1"/>
  <c r="V39" i="1"/>
  <c r="X39" i="1" s="1"/>
  <c r="V40" i="1"/>
  <c r="V41" i="1"/>
  <c r="X41" i="1" s="1"/>
  <c r="V42" i="1"/>
  <c r="V43" i="1"/>
  <c r="X43" i="1" s="1"/>
  <c r="V44" i="1"/>
  <c r="V45" i="1"/>
  <c r="X45" i="1" s="1"/>
  <c r="V46" i="1"/>
  <c r="V47" i="1"/>
  <c r="X47" i="1" s="1"/>
  <c r="V48" i="1"/>
  <c r="V49" i="1"/>
  <c r="X49" i="1" s="1"/>
  <c r="V50" i="1"/>
  <c r="V51" i="1"/>
  <c r="X51" i="1" s="1"/>
  <c r="V52" i="1"/>
  <c r="V53" i="1"/>
  <c r="X53" i="1" s="1"/>
  <c r="V54" i="1"/>
  <c r="V55" i="1"/>
  <c r="X55" i="1" s="1"/>
  <c r="V56" i="1"/>
  <c r="V57" i="1"/>
  <c r="X57" i="1" s="1"/>
  <c r="V58" i="1"/>
  <c r="V59" i="1"/>
  <c r="V60" i="1"/>
  <c r="V61" i="1"/>
  <c r="X61" i="1" s="1"/>
  <c r="V62" i="1"/>
  <c r="V63" i="1"/>
  <c r="X63" i="1" s="1"/>
  <c r="V8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O22" i="1"/>
  <c r="P22" i="1"/>
  <c r="Q22" i="1"/>
  <c r="R22" i="1"/>
  <c r="O23" i="1"/>
  <c r="Q23" i="1"/>
  <c r="O24" i="1"/>
  <c r="P24" i="1"/>
  <c r="Q24" i="1"/>
  <c r="R24" i="1"/>
  <c r="O25" i="1"/>
  <c r="P25" i="1"/>
  <c r="Q25" i="1"/>
  <c r="R25" i="1"/>
  <c r="O26" i="1"/>
  <c r="O27" i="1"/>
  <c r="P27" i="1"/>
  <c r="Q27" i="1"/>
  <c r="R27" i="1"/>
  <c r="O28" i="1"/>
  <c r="P28" i="1"/>
  <c r="Q28" i="1"/>
  <c r="R28" i="1"/>
  <c r="O29" i="1"/>
  <c r="P29" i="1"/>
  <c r="Q29" i="1"/>
  <c r="R29" i="1"/>
  <c r="O30" i="1"/>
  <c r="P30" i="1"/>
  <c r="Q30" i="1"/>
  <c r="R30" i="1"/>
  <c r="O31" i="1"/>
  <c r="P31" i="1"/>
  <c r="Q31" i="1"/>
  <c r="R31" i="1"/>
  <c r="O32" i="1"/>
  <c r="P32" i="1"/>
  <c r="Q32" i="1"/>
  <c r="R32" i="1"/>
  <c r="O33" i="1"/>
  <c r="P33" i="1"/>
  <c r="Q33" i="1"/>
  <c r="R33" i="1"/>
  <c r="O34" i="1"/>
  <c r="P34" i="1"/>
  <c r="Q34" i="1"/>
  <c r="R34" i="1"/>
  <c r="O35" i="1"/>
  <c r="P35" i="1"/>
  <c r="Q35" i="1"/>
  <c r="R35" i="1"/>
  <c r="O36" i="1"/>
  <c r="P36" i="1"/>
  <c r="Q36" i="1"/>
  <c r="R36" i="1"/>
  <c r="O37" i="1"/>
  <c r="P37" i="1"/>
  <c r="Q37" i="1"/>
  <c r="R37" i="1"/>
  <c r="O38" i="1"/>
  <c r="P38" i="1"/>
  <c r="Q38" i="1"/>
  <c r="R38" i="1"/>
  <c r="O39" i="1"/>
  <c r="P39" i="1"/>
  <c r="Q39" i="1"/>
  <c r="R39" i="1"/>
  <c r="O40" i="1"/>
  <c r="P40" i="1"/>
  <c r="Q40" i="1"/>
  <c r="R40" i="1"/>
  <c r="O41" i="1"/>
  <c r="P41" i="1"/>
  <c r="Q41" i="1"/>
  <c r="R41" i="1"/>
  <c r="O42" i="1"/>
  <c r="P42" i="1"/>
  <c r="Q42" i="1"/>
  <c r="R42" i="1"/>
  <c r="O43" i="1"/>
  <c r="P43" i="1"/>
  <c r="Q43" i="1"/>
  <c r="R43" i="1"/>
  <c r="O44" i="1"/>
  <c r="P44" i="1"/>
  <c r="Q44" i="1"/>
  <c r="R44" i="1"/>
  <c r="O45" i="1"/>
  <c r="P45" i="1"/>
  <c r="Q45" i="1"/>
  <c r="R45" i="1"/>
  <c r="O46" i="1"/>
  <c r="P46" i="1"/>
  <c r="Q46" i="1"/>
  <c r="R46" i="1"/>
  <c r="O47" i="1"/>
  <c r="P47" i="1"/>
  <c r="Q47" i="1"/>
  <c r="R47" i="1"/>
  <c r="O48" i="1"/>
  <c r="P48" i="1"/>
  <c r="Q48" i="1"/>
  <c r="R48" i="1"/>
  <c r="O49" i="1"/>
  <c r="P49" i="1"/>
  <c r="Q49" i="1"/>
  <c r="R49" i="1"/>
  <c r="O50" i="1"/>
  <c r="P50" i="1"/>
  <c r="Q50" i="1"/>
  <c r="R50" i="1"/>
  <c r="O51" i="1"/>
  <c r="P51" i="1"/>
  <c r="Q51" i="1"/>
  <c r="R51" i="1"/>
  <c r="O52" i="1"/>
  <c r="P52" i="1"/>
  <c r="Q52" i="1"/>
  <c r="R52" i="1"/>
  <c r="O53" i="1"/>
  <c r="P53" i="1"/>
  <c r="Q53" i="1"/>
  <c r="R53" i="1"/>
  <c r="O54" i="1"/>
  <c r="P54" i="1"/>
  <c r="Q54" i="1"/>
  <c r="R54" i="1"/>
  <c r="O55" i="1"/>
  <c r="P55" i="1"/>
  <c r="Q55" i="1"/>
  <c r="R55" i="1"/>
  <c r="O56" i="1"/>
  <c r="P56" i="1"/>
  <c r="Q56" i="1"/>
  <c r="R56" i="1"/>
  <c r="O57" i="1"/>
  <c r="P57" i="1"/>
  <c r="Q57" i="1"/>
  <c r="R57" i="1"/>
  <c r="O58" i="1"/>
  <c r="P58" i="1"/>
  <c r="Q58" i="1"/>
  <c r="R58" i="1"/>
  <c r="O59" i="1"/>
  <c r="P59" i="1"/>
  <c r="Q59" i="1"/>
  <c r="R59" i="1"/>
  <c r="O60" i="1"/>
  <c r="P60" i="1"/>
  <c r="Q60" i="1"/>
  <c r="R60" i="1"/>
  <c r="O61" i="1"/>
  <c r="P61" i="1"/>
  <c r="Q61" i="1"/>
  <c r="R61" i="1"/>
  <c r="O62" i="1"/>
  <c r="P62" i="1"/>
  <c r="Q62" i="1"/>
  <c r="R62" i="1"/>
  <c r="P63" i="1"/>
  <c r="Q63" i="1"/>
  <c r="R63" i="1"/>
  <c r="O63" i="1"/>
  <c r="F64" i="1"/>
  <c r="G64" i="1"/>
  <c r="H64" i="1"/>
  <c r="E64" i="1"/>
  <c r="K64" i="1"/>
  <c r="L64" i="1"/>
  <c r="M64" i="1"/>
  <c r="J64" i="1"/>
  <c r="W64" i="1" l="1"/>
  <c r="V64" i="1"/>
  <c r="X64" i="1" s="1"/>
  <c r="P64" i="1"/>
  <c r="R64" i="1"/>
  <c r="Q64" i="1"/>
  <c r="X62" i="1"/>
  <c r="X58" i="1"/>
  <c r="X54" i="1"/>
  <c r="X50" i="1"/>
  <c r="X46" i="1"/>
  <c r="X42" i="1"/>
  <c r="X38" i="1"/>
  <c r="X34" i="1"/>
  <c r="X30" i="1"/>
  <c r="X26" i="1"/>
  <c r="X22" i="1"/>
  <c r="X18" i="1"/>
  <c r="X14" i="1"/>
  <c r="X10" i="1"/>
  <c r="O64" i="1"/>
  <c r="X8" i="1"/>
  <c r="X60" i="1"/>
  <c r="X56" i="1"/>
  <c r="X52" i="1"/>
  <c r="X48" i="1"/>
  <c r="X44" i="1"/>
  <c r="X40" i="1"/>
  <c r="X36" i="1"/>
  <c r="X32" i="1"/>
  <c r="X28" i="1"/>
  <c r="X24" i="1"/>
  <c r="X20" i="1"/>
  <c r="X16" i="1"/>
  <c r="X12" i="1"/>
</calcChain>
</file>

<file path=xl/sharedStrings.xml><?xml version="1.0" encoding="utf-8"?>
<sst xmlns="http://schemas.openxmlformats.org/spreadsheetml/2006/main" count="194" uniqueCount="127">
  <si>
    <t>Nursing Staffing Levels Fill Rate versus Template</t>
  </si>
  <si>
    <t>Template</t>
  </si>
  <si>
    <t>Actual</t>
  </si>
  <si>
    <t>Fill Rate</t>
  </si>
  <si>
    <t>Actual - Roster</t>
  </si>
  <si>
    <t>Actual NHSP</t>
  </si>
  <si>
    <t>Ward Name</t>
  </si>
  <si>
    <t>QU Day</t>
  </si>
  <si>
    <t>QU Night</t>
  </si>
  <si>
    <t>UQ Day</t>
  </si>
  <si>
    <t>UQ Night</t>
  </si>
  <si>
    <t>Act</t>
  </si>
  <si>
    <t>Fill</t>
  </si>
  <si>
    <t>West Bergholt Ward</t>
  </si>
  <si>
    <t xml:space="preserve"> </t>
  </si>
  <si>
    <t>432 C&amp;D West Bergholt Ward COH</t>
  </si>
  <si>
    <t>Birch Ward</t>
  </si>
  <si>
    <t>432 INT Birch Ward COH</t>
  </si>
  <si>
    <t>D Arcy ward</t>
  </si>
  <si>
    <t>432 INT D Arcy Ward COH</t>
  </si>
  <si>
    <t>Acute Cardiac Unit</t>
  </si>
  <si>
    <t>432 MED Acute cardiac Unit COH</t>
  </si>
  <si>
    <t>Easthorpe Ward</t>
  </si>
  <si>
    <t>432 MED Easthorpe Ward COH</t>
  </si>
  <si>
    <t>Emergency Assessment Unit</t>
  </si>
  <si>
    <t>432 MED Emergency Assessment Unit COH</t>
  </si>
  <si>
    <t>Langham Ward</t>
  </si>
  <si>
    <t>432 SURG Langham Ward COH</t>
  </si>
  <si>
    <t>Layer Marney Ward</t>
  </si>
  <si>
    <t>432 MED Layer Marney Ward COH</t>
  </si>
  <si>
    <t>Peldon Ward</t>
  </si>
  <si>
    <t>432 INT Peldon Ward COH</t>
  </si>
  <si>
    <t>Stroke Unit</t>
  </si>
  <si>
    <t>432 MED Stroke Unit COH</t>
  </si>
  <si>
    <t>Tiptree Ward</t>
  </si>
  <si>
    <t>432 INT Tiptree Ward COH</t>
  </si>
  <si>
    <t>Aldham Ward</t>
  </si>
  <si>
    <t>432 MSKSS Aldham Ward COH</t>
  </si>
  <si>
    <t>Brightlingsea Ward</t>
  </si>
  <si>
    <t>432 SURG Brightlingsea Ward COH</t>
  </si>
  <si>
    <t>Critical Care</t>
  </si>
  <si>
    <t>432 SURG Critical Care COH</t>
  </si>
  <si>
    <t>Fordham Ward</t>
  </si>
  <si>
    <t>432 MSKSS Fordham Ward COH</t>
  </si>
  <si>
    <t>Copford Ward</t>
  </si>
  <si>
    <t>432 MSKSS Copford Ward COH</t>
  </si>
  <si>
    <t>Great Tey Ward</t>
  </si>
  <si>
    <t>432 MSKSS Great Tey Ward COH</t>
  </si>
  <si>
    <t>Mersea Ward</t>
  </si>
  <si>
    <t>432 SURG Mersea Ward COH</t>
  </si>
  <si>
    <t>Surgical Assessment Unit</t>
  </si>
  <si>
    <t>432 SURG Surgical Assessment Unit COH</t>
  </si>
  <si>
    <t>Wivenhoe Ward</t>
  </si>
  <si>
    <t>432 SURG Wivenhoe Ward COH</t>
  </si>
  <si>
    <t>Model Ward (Nayland)</t>
  </si>
  <si>
    <t>432 MED Nayland Contingency Ward COH</t>
  </si>
  <si>
    <t>Childrens Ward</t>
  </si>
  <si>
    <t>432 W&amp;C Childrens Ward COH</t>
  </si>
  <si>
    <t>Neonatal Unit</t>
  </si>
  <si>
    <t>432 W&amp;C Neonatal Unit COH</t>
  </si>
  <si>
    <t>Stanway Ward</t>
  </si>
  <si>
    <t>432 W&amp;C Stanway Ward COH</t>
  </si>
  <si>
    <t>In Patient Maternity</t>
  </si>
  <si>
    <t>432 W&amp;C In Patient Maternity COH</t>
  </si>
  <si>
    <t>Bergholt Ward - IHT</t>
  </si>
  <si>
    <t>178 W&amp;C Bergholt Ward IHT</t>
  </si>
  <si>
    <t>Brantham-AMU - IHT</t>
  </si>
  <si>
    <t>178 MED Brantham IHT</t>
  </si>
  <si>
    <t>Brook Ward - IHT</t>
  </si>
  <si>
    <t>178 W&amp;C Brook IHT</t>
  </si>
  <si>
    <t>Capel Ward - IHT</t>
  </si>
  <si>
    <t>178 MED Capel IHT</t>
  </si>
  <si>
    <t>Claydon CMU - IHT</t>
  </si>
  <si>
    <t>178 MED Claydon IHT</t>
  </si>
  <si>
    <t>Critical Care Unit - IHT</t>
  </si>
  <si>
    <t>178 SURG Critical Care Unit IHT</t>
  </si>
  <si>
    <t>Deben Ward - IHT</t>
  </si>
  <si>
    <t>178 W&amp;C Deben IHT</t>
  </si>
  <si>
    <t>Debenham Ward - IHT</t>
  </si>
  <si>
    <t>178 MED Debenham IHT</t>
  </si>
  <si>
    <t>Grundisburgh Ward - IHT</t>
  </si>
  <si>
    <t>178 INT Grundisburgh IHT</t>
  </si>
  <si>
    <t>Haughley Ward - IHT</t>
  </si>
  <si>
    <t>178 INT Haughley IHT</t>
  </si>
  <si>
    <t>Kirton Ward - IHT</t>
  </si>
  <si>
    <t>178 MED Kirton IHT</t>
  </si>
  <si>
    <t>Lavenham Ward - IHT</t>
  </si>
  <si>
    <t>178 SURG Lavenham IHT</t>
  </si>
  <si>
    <t>Martlesham Ward - IHT</t>
  </si>
  <si>
    <t>178 MSKSS Martlesham IHT</t>
  </si>
  <si>
    <t>Needham Ward - IHT</t>
  </si>
  <si>
    <t>178 SURG Needham IHT</t>
  </si>
  <si>
    <t>Neonatal Unit - IHT</t>
  </si>
  <si>
    <t>178 W&amp;C Neonatal Unit IHT</t>
  </si>
  <si>
    <t>Orwell Ward - IHT</t>
  </si>
  <si>
    <t>178 W&amp;C Orwell IHT</t>
  </si>
  <si>
    <t>Saxmundham Ward - IHT</t>
  </si>
  <si>
    <t>178 SURG Saxmundham IHT</t>
  </si>
  <si>
    <t>Shotley Ward - IHT</t>
  </si>
  <si>
    <t>178 MED Shotley IHT</t>
  </si>
  <si>
    <t>Somersham Ward - IHT</t>
  </si>
  <si>
    <t>178 C&amp;D Somersham IHT</t>
  </si>
  <si>
    <t>Woodbridge Ward (Was Sproughton) - IHT</t>
  </si>
  <si>
    <t>178 MED Woodbridge IHT</t>
  </si>
  <si>
    <t>Gynae Oncology (Stour) - IHT</t>
  </si>
  <si>
    <t>178 W&amp;C Stour IHT</t>
  </si>
  <si>
    <t>Stowupland Ward - IHT</t>
  </si>
  <si>
    <t>178 SURG Stowupland IHT</t>
  </si>
  <si>
    <t>Stradbroke Ward - IHT</t>
  </si>
  <si>
    <t>178 SURG Stradbroke IHT</t>
  </si>
  <si>
    <t>Waveney Ward - IHT</t>
  </si>
  <si>
    <t>178 MED Waveney Ward IHT</t>
  </si>
  <si>
    <t>Bramford Nurse Led Ward</t>
  </si>
  <si>
    <t>178 MED Bramford Ward IHT</t>
  </si>
  <si>
    <t>Washbrook Ward - IHT</t>
  </si>
  <si>
    <t>178 MED Washbrook IHT</t>
  </si>
  <si>
    <t>Sproughton Nurse Led - IHT</t>
  </si>
  <si>
    <t>178 MED Sproughton Ward IHT</t>
  </si>
  <si>
    <t>Kesgrave Ward - IHT</t>
  </si>
  <si>
    <t>178 MED Kesgrave Ward IHT</t>
  </si>
  <si>
    <t>Aldeburgh Community Hospital - IHT</t>
  </si>
  <si>
    <t>178 INT Aldeburgh Community Hospital IHT</t>
  </si>
  <si>
    <t>Bluebird Lodge - IHT</t>
  </si>
  <si>
    <t>178 INT Bluebird Lodge Community Hospital IHT</t>
  </si>
  <si>
    <t>Felixstowe Community Hospital - IHT</t>
  </si>
  <si>
    <t>178 INT Felixstowe Community Hospital IHT</t>
  </si>
  <si>
    <t>31 Day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</si>
</sst>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mmm\-yyyy"/>
    <numFmt numFmtId="166" formatCode="_(* #,##0.00_);_(* \(#,##0.00\);_(* &quot;-&quot;??_);_(@_)"/>
  </numFmts>
  <fonts count="56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</font>
    <font>
      <sz val="9"/>
      <color theme="3"/>
      <name val="Calibri"/>
      <family val="2"/>
      <scheme val="minor"/>
    </font>
    <font>
      <sz val="9"/>
      <color theme="3"/>
      <name val="Calibri"/>
      <family val="2"/>
    </font>
    <font>
      <sz val="11"/>
      <name val="Calibri"/>
      <family val="2"/>
    </font>
    <font>
      <b/>
      <sz val="9"/>
      <color theme="1"/>
      <name val="Calibri"/>
      <family val="2"/>
    </font>
    <font>
      <sz val="10"/>
      <name val="MS Sans Serif"/>
      <family val="2"/>
    </font>
    <font>
      <b/>
      <sz val="9"/>
      <color theme="3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1"/>
      <name val="Calibri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65">
    <xf numFmtId="0" fontId="0" fillId="0" borderId="0"/>
    <xf numFmtId="9" fontId="19" fillId="0" borderId="0" applyFont="0" applyFill="0" applyBorder="0" applyAlignment="0" applyProtection="0"/>
    <xf numFmtId="0" fontId="20" fillId="0" borderId="0"/>
    <xf numFmtId="0" fontId="26" fillId="0" borderId="0"/>
    <xf numFmtId="0" fontId="28" fillId="0" borderId="0"/>
    <xf numFmtId="0" fontId="3" fillId="10" borderId="0" applyNumberFormat="0" applyBorder="0" applyAlignment="0" applyProtection="0"/>
    <xf numFmtId="0" fontId="3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0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0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0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0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0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0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0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0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0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0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0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12" borderId="0" applyNumberFormat="0" applyBorder="0" applyAlignment="0" applyProtection="0"/>
    <xf numFmtId="0" fontId="31" fillId="12" borderId="0" applyNumberFormat="0" applyBorder="0" applyAlignment="0" applyProtection="0"/>
    <xf numFmtId="0" fontId="18" fillId="16" borderId="0" applyNumberFormat="0" applyBorder="0" applyAlignment="0" applyProtection="0"/>
    <xf numFmtId="0" fontId="31" fillId="16" borderId="0" applyNumberFormat="0" applyBorder="0" applyAlignment="0" applyProtection="0"/>
    <xf numFmtId="0" fontId="18" fillId="20" borderId="0" applyNumberFormat="0" applyBorder="0" applyAlignment="0" applyProtection="0"/>
    <xf numFmtId="0" fontId="31" fillId="20" borderId="0" applyNumberFormat="0" applyBorder="0" applyAlignment="0" applyProtection="0"/>
    <xf numFmtId="0" fontId="18" fillId="24" borderId="0" applyNumberFormat="0" applyBorder="0" applyAlignment="0" applyProtection="0"/>
    <xf numFmtId="0" fontId="31" fillId="24" borderId="0" applyNumberFormat="0" applyBorder="0" applyAlignment="0" applyProtection="0"/>
    <xf numFmtId="0" fontId="18" fillId="28" borderId="0" applyNumberFormat="0" applyBorder="0" applyAlignment="0" applyProtection="0"/>
    <xf numFmtId="0" fontId="31" fillId="28" borderId="0" applyNumberFormat="0" applyBorder="0" applyAlignment="0" applyProtection="0"/>
    <xf numFmtId="0" fontId="18" fillId="32" borderId="0" applyNumberFormat="0" applyBorder="0" applyAlignment="0" applyProtection="0"/>
    <xf numFmtId="0" fontId="31" fillId="32" borderId="0" applyNumberFormat="0" applyBorder="0" applyAlignment="0" applyProtection="0"/>
    <xf numFmtId="0" fontId="18" fillId="9" borderId="0" applyNumberFormat="0" applyBorder="0" applyAlignment="0" applyProtection="0"/>
    <xf numFmtId="0" fontId="31" fillId="9" borderId="0" applyNumberFormat="0" applyBorder="0" applyAlignment="0" applyProtection="0"/>
    <xf numFmtId="0" fontId="18" fillId="13" borderId="0" applyNumberFormat="0" applyBorder="0" applyAlignment="0" applyProtection="0"/>
    <xf numFmtId="0" fontId="31" fillId="13" borderId="0" applyNumberFormat="0" applyBorder="0" applyAlignment="0" applyProtection="0"/>
    <xf numFmtId="0" fontId="18" fillId="17" borderId="0" applyNumberFormat="0" applyBorder="0" applyAlignment="0" applyProtection="0"/>
    <xf numFmtId="0" fontId="31" fillId="17" borderId="0" applyNumberFormat="0" applyBorder="0" applyAlignment="0" applyProtection="0"/>
    <xf numFmtId="0" fontId="18" fillId="21" borderId="0" applyNumberFormat="0" applyBorder="0" applyAlignment="0" applyProtection="0"/>
    <xf numFmtId="0" fontId="31" fillId="21" borderId="0" applyNumberFormat="0" applyBorder="0" applyAlignment="0" applyProtection="0"/>
    <xf numFmtId="0" fontId="18" fillId="25" borderId="0" applyNumberFormat="0" applyBorder="0" applyAlignment="0" applyProtection="0"/>
    <xf numFmtId="0" fontId="31" fillId="25" borderId="0" applyNumberFormat="0" applyBorder="0" applyAlignment="0" applyProtection="0"/>
    <xf numFmtId="0" fontId="18" fillId="29" borderId="0" applyNumberFormat="0" applyBorder="0" applyAlignment="0" applyProtection="0"/>
    <xf numFmtId="0" fontId="31" fillId="29" borderId="0" applyNumberFormat="0" applyBorder="0" applyAlignment="0" applyProtection="0"/>
    <xf numFmtId="0" fontId="8" fillId="3" borderId="0" applyNumberFormat="0" applyBorder="0" applyAlignment="0" applyProtection="0"/>
    <xf numFmtId="0" fontId="32" fillId="3" borderId="0" applyNumberFormat="0" applyBorder="0" applyAlignment="0" applyProtection="0"/>
    <xf numFmtId="0" fontId="12" fillId="6" borderId="4" applyNumberFormat="0" applyAlignment="0" applyProtection="0"/>
    <xf numFmtId="0" fontId="33" fillId="6" borderId="4" applyNumberFormat="0" applyAlignment="0" applyProtection="0"/>
    <xf numFmtId="0" fontId="14" fillId="7" borderId="7" applyNumberFormat="0" applyAlignment="0" applyProtection="0"/>
    <xf numFmtId="0" fontId="34" fillId="7" borderId="7" applyNumberFormat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9" fillId="2" borderId="0" applyNumberFormat="0" applyBorder="0" applyAlignment="0" applyProtection="0"/>
    <xf numFmtId="0" fontId="40" fillId="0" borderId="0">
      <alignment horizontal="left"/>
    </xf>
    <xf numFmtId="0" fontId="41" fillId="0" borderId="0">
      <alignment horizontal="left" indent="1"/>
    </xf>
    <xf numFmtId="0" fontId="4" fillId="0" borderId="1" applyNumberFormat="0" applyFill="0" applyAlignment="0" applyProtection="0"/>
    <xf numFmtId="0" fontId="42" fillId="0" borderId="1" applyNumberFormat="0" applyFill="0" applyAlignment="0" applyProtection="0"/>
    <xf numFmtId="0" fontId="5" fillId="0" borderId="2" applyNumberFormat="0" applyFill="0" applyAlignment="0" applyProtection="0"/>
    <xf numFmtId="0" fontId="43" fillId="0" borderId="2" applyNumberFormat="0" applyFill="0" applyAlignment="0" applyProtection="0"/>
    <xf numFmtId="0" fontId="6" fillId="0" borderId="3" applyNumberFormat="0" applyFill="0" applyAlignment="0" applyProtection="0"/>
    <xf numFmtId="0" fontId="4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20" fillId="0" borderId="0">
      <alignment horizontal="left" vertical="top" wrapText="1" indent="2"/>
    </xf>
    <xf numFmtId="0" fontId="10" fillId="5" borderId="4" applyNumberFormat="0" applyAlignment="0" applyProtection="0"/>
    <xf numFmtId="0" fontId="46" fillId="5" borderId="4" applyNumberFormat="0" applyAlignment="0" applyProtection="0"/>
    <xf numFmtId="0" fontId="13" fillId="0" borderId="6" applyNumberFormat="0" applyFill="0" applyAlignment="0" applyProtection="0"/>
    <xf numFmtId="0" fontId="47" fillId="0" borderId="6" applyNumberFormat="0" applyFill="0" applyAlignment="0" applyProtection="0"/>
    <xf numFmtId="0" fontId="9" fillId="4" borderId="0" applyNumberFormat="0" applyBorder="0" applyAlignment="0" applyProtection="0"/>
    <xf numFmtId="0" fontId="48" fillId="4" borderId="0" applyNumberFormat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0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20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0" fillId="8" borderId="8" applyNumberFormat="0" applyFont="0" applyAlignment="0" applyProtection="0"/>
    <xf numFmtId="0" fontId="11" fillId="6" borderId="5" applyNumberFormat="0" applyAlignment="0" applyProtection="0"/>
    <xf numFmtId="0" fontId="51" fillId="6" borderId="5" applyNumberFormat="0" applyAlignment="0" applyProtection="0"/>
    <xf numFmtId="9" fontId="5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20" fillId="0" borderId="0">
      <alignment horizontal="left" wrapText="1" indent="1"/>
    </xf>
    <xf numFmtId="0" fontId="17" fillId="0" borderId="9" applyNumberFormat="0" applyFill="0" applyAlignment="0" applyProtection="0"/>
    <xf numFmtId="0" fontId="5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5" fillId="0" borderId="0"/>
    <xf numFmtId="0" fontId="1" fillId="0" borderId="0"/>
  </cellStyleXfs>
  <cellXfs count="5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1" fillId="33" borderId="0" xfId="2" applyFont="1" applyFill="1" applyBorder="1" applyAlignment="1">
      <alignment vertical="center"/>
    </xf>
    <xf numFmtId="164" fontId="21" fillId="33" borderId="0" xfId="2" applyNumberFormat="1" applyFont="1" applyFill="1" applyBorder="1" applyAlignment="1">
      <alignment vertic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2" fillId="33" borderId="0" xfId="2" applyFont="1" applyFill="1" applyBorder="1" applyAlignment="1">
      <alignment vertical="center"/>
    </xf>
    <xf numFmtId="164" fontId="22" fillId="33" borderId="0" xfId="2" applyNumberFormat="1" applyFont="1" applyFill="1" applyBorder="1" applyAlignment="1">
      <alignment vertical="center"/>
    </xf>
    <xf numFmtId="164" fontId="22" fillId="34" borderId="0" xfId="2" applyNumberFormat="1" applyFont="1" applyFill="1" applyBorder="1" applyAlignment="1">
      <alignment vertical="center"/>
    </xf>
    <xf numFmtId="0" fontId="23" fillId="0" borderId="0" xfId="0" applyFont="1"/>
    <xf numFmtId="0" fontId="24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3" fontId="0" fillId="34" borderId="0" xfId="0" applyNumberFormat="1" applyFill="1"/>
    <xf numFmtId="0" fontId="25" fillId="0" borderId="0" xfId="0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4" fillId="36" borderId="0" xfId="4" applyNumberFormat="1" applyFont="1" applyFill="1" applyBorder="1" applyAlignment="1" applyProtection="1">
      <alignment horizontal="left" vertical="center" wrapText="1"/>
    </xf>
    <xf numFmtId="0" fontId="24" fillId="0" borderId="0" xfId="4" applyNumberFormat="1" applyFont="1" applyFill="1" applyBorder="1" applyAlignment="1" applyProtection="1">
      <alignment horizontal="left" vertical="center" wrapText="1"/>
    </xf>
    <xf numFmtId="0" fontId="25" fillId="0" borderId="0" xfId="0" applyFont="1" applyBorder="1"/>
    <xf numFmtId="3" fontId="29" fillId="0" borderId="11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9" fillId="35" borderId="11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/>
    <xf numFmtId="3" fontId="27" fillId="0" borderId="0" xfId="0" applyNumberFormat="1" applyFont="1" applyFill="1"/>
    <xf numFmtId="164" fontId="27" fillId="0" borderId="0" xfId="1" applyNumberFormat="1" applyFon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164" fontId="25" fillId="0" borderId="0" xfId="0" applyNumberFormat="1" applyFont="1" applyBorder="1" applyAlignment="1">
      <alignment horizontal="center"/>
    </xf>
    <xf numFmtId="164" fontId="29" fillId="0" borderId="11" xfId="0" applyNumberFormat="1" applyFont="1" applyBorder="1" applyAlignment="1">
      <alignment horizontal="center"/>
    </xf>
    <xf numFmtId="3" fontId="0" fillId="34" borderId="0" xfId="0" applyNumberFormat="1" applyFill="1"/>
    <xf numFmtId="164" fontId="27" fillId="34" borderId="0" xfId="1" applyNumberFormat="1" applyFont="1" applyFill="1"/>
    <xf numFmtId="3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35" borderId="11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7" fillId="34" borderId="0" xfId="1" applyNumberFormat="1" applyFont="1" applyFill="1"/>
    <xf numFmtId="3" fontId="25" fillId="35" borderId="0" xfId="3" applyNumberFormat="1" applyFont="1" applyFill="1" applyAlignment="1">
      <alignment horizontal="right"/>
    </xf>
    <xf numFmtId="3" fontId="25" fillId="35" borderId="0" xfId="3" applyNumberFormat="1" applyFont="1" applyFill="1" applyAlignment="1">
      <alignment horizontal="right"/>
    </xf>
    <xf numFmtId="3" fontId="29" fillId="35" borderId="11" xfId="0" applyNumberFormat="1" applyFont="1" applyFill="1" applyBorder="1" applyAlignment="1">
      <alignment horizontal="right"/>
    </xf>
    <xf numFmtId="0" fontId="22" fillId="33" borderId="0" xfId="2" applyFont="1" applyFill="1" applyBorder="1" applyAlignment="1">
      <alignment horizontal="center" vertical="center"/>
    </xf>
    <xf numFmtId="165" fontId="21" fillId="33" borderId="0" xfId="2" applyNumberFormat="1" applyFont="1" applyFill="1" applyBorder="1" applyAlignment="1">
      <alignment horizontal="center" vertical="center"/>
    </xf>
    <xf numFmtId="164" fontId="22" fillId="33" borderId="0" xfId="2" applyNumberFormat="1" applyFont="1" applyFill="1" applyBorder="1" applyAlignment="1">
      <alignment horizontal="center" vertical="center"/>
    </xf>
  </cellXfs>
  <cellStyles count="2165">
    <cellStyle name="20% - Accent1" xfId="902" builtinId="30" customBuiltin="1"/>
    <cellStyle name="20% - Accent1 2" xfId="5"/>
    <cellStyle name="20% - Accent1 2 2" xfId="6"/>
    <cellStyle name="20% - Accent1 2 3" xfId="7"/>
    <cellStyle name="20% - Accent1 2 3 2" xfId="8"/>
    <cellStyle name="20% - Accent1 2 3 2 2" xfId="9"/>
    <cellStyle name="20% - Accent1 2 3 2 2 2" xfId="1493"/>
    <cellStyle name="20% - Accent1 2 3 2 2 3" xfId="2118"/>
    <cellStyle name="20% - Accent1 2 3 2 3" xfId="1181"/>
    <cellStyle name="20% - Accent1 2 3 2 4" xfId="1806"/>
    <cellStyle name="20% - Accent1 2 3 3" xfId="10"/>
    <cellStyle name="20% - Accent1 2 3 3 2" xfId="1337"/>
    <cellStyle name="20% - Accent1 2 3 3 3" xfId="1962"/>
    <cellStyle name="20% - Accent1 2 3 4" xfId="1025"/>
    <cellStyle name="20% - Accent1 2 3 5" xfId="1650"/>
    <cellStyle name="20% - Accent1 2 4" xfId="11"/>
    <cellStyle name="20% - Accent1 2 4 2" xfId="12"/>
    <cellStyle name="20% - Accent1 2 4 2 2" xfId="13"/>
    <cellStyle name="20% - Accent1 2 4 2 2 2" xfId="1518"/>
    <cellStyle name="20% - Accent1 2 4 2 2 3" xfId="2143"/>
    <cellStyle name="20% - Accent1 2 4 2 3" xfId="1206"/>
    <cellStyle name="20% - Accent1 2 4 2 4" xfId="1831"/>
    <cellStyle name="20% - Accent1 2 4 3" xfId="14"/>
    <cellStyle name="20% - Accent1 2 4 3 2" xfId="1362"/>
    <cellStyle name="20% - Accent1 2 4 3 3" xfId="1987"/>
    <cellStyle name="20% - Accent1 2 4 4" xfId="1050"/>
    <cellStyle name="20% - Accent1 2 4 5" xfId="1675"/>
    <cellStyle name="20% - Accent1 2 5" xfId="15"/>
    <cellStyle name="20% - Accent1 2 5 2" xfId="16"/>
    <cellStyle name="20% - Accent1 2 5 2 2" xfId="17"/>
    <cellStyle name="20% - Accent1 2 5 2 2 2" xfId="1461"/>
    <cellStyle name="20% - Accent1 2 5 2 2 3" xfId="2086"/>
    <cellStyle name="20% - Accent1 2 5 2 3" xfId="1149"/>
    <cellStyle name="20% - Accent1 2 5 2 4" xfId="1774"/>
    <cellStyle name="20% - Accent1 2 5 3" xfId="18"/>
    <cellStyle name="20% - Accent1 2 5 3 2" xfId="1305"/>
    <cellStyle name="20% - Accent1 2 5 3 3" xfId="1930"/>
    <cellStyle name="20% - Accent1 2 5 4" xfId="993"/>
    <cellStyle name="20% - Accent1 2 5 5" xfId="1618"/>
    <cellStyle name="20% - Accent1 2 6" xfId="19"/>
    <cellStyle name="20% - Accent1 2 6 2" xfId="20"/>
    <cellStyle name="20% - Accent1 2 6 2 2" xfId="1383"/>
    <cellStyle name="20% - Accent1 2 6 2 3" xfId="2008"/>
    <cellStyle name="20% - Accent1 2 6 3" xfId="1071"/>
    <cellStyle name="20% - Accent1 2 6 4" xfId="1696"/>
    <cellStyle name="20% - Accent1 2 7" xfId="21"/>
    <cellStyle name="20% - Accent1 2 7 2" xfId="1227"/>
    <cellStyle name="20% - Accent1 2 7 3" xfId="1852"/>
    <cellStyle name="20% - Accent1 2 8" xfId="927"/>
    <cellStyle name="20% - Accent1 2 9" xfId="1540"/>
    <cellStyle name="20% - Accent1 3" xfId="22"/>
    <cellStyle name="20% - Accent1 3 2" xfId="23"/>
    <cellStyle name="20% - Accent1 3 2 2" xfId="24"/>
    <cellStyle name="20% - Accent1 3 2 2 2" xfId="1460"/>
    <cellStyle name="20% - Accent1 3 2 2 3" xfId="2085"/>
    <cellStyle name="20% - Accent1 3 2 3" xfId="1148"/>
    <cellStyle name="20% - Accent1 3 2 4" xfId="1773"/>
    <cellStyle name="20% - Accent1 3 3" xfId="25"/>
    <cellStyle name="20% - Accent1 3 3 2" xfId="1304"/>
    <cellStyle name="20% - Accent1 3 3 3" xfId="1929"/>
    <cellStyle name="20% - Accent1 3 4" xfId="992"/>
    <cellStyle name="20% - Accent1 3 5" xfId="1617"/>
    <cellStyle name="20% - Accent1 4" xfId="26"/>
    <cellStyle name="20% - Accent1 4 2" xfId="27"/>
    <cellStyle name="20% - Accent1 4 2 2" xfId="28"/>
    <cellStyle name="20% - Accent1 4 2 2 2" xfId="1446"/>
    <cellStyle name="20% - Accent1 4 2 2 3" xfId="2071"/>
    <cellStyle name="20% - Accent1 4 2 3" xfId="1134"/>
    <cellStyle name="20% - Accent1 4 2 4" xfId="1759"/>
    <cellStyle name="20% - Accent1 4 3" xfId="29"/>
    <cellStyle name="20% - Accent1 4 3 2" xfId="1290"/>
    <cellStyle name="20% - Accent1 4 3 3" xfId="1915"/>
    <cellStyle name="20% - Accent1 4 4" xfId="978"/>
    <cellStyle name="20% - Accent1 4 5" xfId="1603"/>
    <cellStyle name="20% - Accent1 5" xfId="30"/>
    <cellStyle name="20% - Accent1 5 2" xfId="31"/>
    <cellStyle name="20% - Accent1 5 2 2" xfId="32"/>
    <cellStyle name="20% - Accent1 5 2 2 2" xfId="1432"/>
    <cellStyle name="20% - Accent1 5 2 2 3" xfId="2057"/>
    <cellStyle name="20% - Accent1 5 2 3" xfId="1120"/>
    <cellStyle name="20% - Accent1 5 2 4" xfId="1745"/>
    <cellStyle name="20% - Accent1 5 3" xfId="33"/>
    <cellStyle name="20% - Accent1 5 3 2" xfId="1276"/>
    <cellStyle name="20% - Accent1 5 3 3" xfId="1901"/>
    <cellStyle name="20% - Accent1 5 4" xfId="964"/>
    <cellStyle name="20% - Accent1 5 5" xfId="1589"/>
    <cellStyle name="20% - Accent1 6" xfId="34"/>
    <cellStyle name="20% - Accent1 6 2" xfId="35"/>
    <cellStyle name="20% - Accent1 6 2 2" xfId="1417"/>
    <cellStyle name="20% - Accent1 6 2 3" xfId="2042"/>
    <cellStyle name="20% - Accent1 6 3" xfId="1105"/>
    <cellStyle name="20% - Accent1 6 4" xfId="1730"/>
    <cellStyle name="20% - Accent1 7" xfId="36"/>
    <cellStyle name="20% - Accent1 7 2" xfId="1261"/>
    <cellStyle name="20% - Accent1 7 3" xfId="1886"/>
    <cellStyle name="20% - Accent1 8" xfId="1574"/>
    <cellStyle name="20% - Accent2" xfId="906" builtinId="34" customBuiltin="1"/>
    <cellStyle name="20% - Accent2 2" xfId="37"/>
    <cellStyle name="20% - Accent2 2 2" xfId="38"/>
    <cellStyle name="20% - Accent2 2 3" xfId="39"/>
    <cellStyle name="20% - Accent2 2 3 2" xfId="40"/>
    <cellStyle name="20% - Accent2 2 3 2 2" xfId="41"/>
    <cellStyle name="20% - Accent2 2 3 2 2 2" xfId="1494"/>
    <cellStyle name="20% - Accent2 2 3 2 2 3" xfId="2119"/>
    <cellStyle name="20% - Accent2 2 3 2 3" xfId="1182"/>
    <cellStyle name="20% - Accent2 2 3 2 4" xfId="1807"/>
    <cellStyle name="20% - Accent2 2 3 3" xfId="42"/>
    <cellStyle name="20% - Accent2 2 3 3 2" xfId="1338"/>
    <cellStyle name="20% - Accent2 2 3 3 3" xfId="1963"/>
    <cellStyle name="20% - Accent2 2 3 4" xfId="1026"/>
    <cellStyle name="20% - Accent2 2 3 5" xfId="1651"/>
    <cellStyle name="20% - Accent2 2 4" xfId="43"/>
    <cellStyle name="20% - Accent2 2 4 2" xfId="44"/>
    <cellStyle name="20% - Accent2 2 4 2 2" xfId="45"/>
    <cellStyle name="20% - Accent2 2 4 2 2 2" xfId="1519"/>
    <cellStyle name="20% - Accent2 2 4 2 2 3" xfId="2144"/>
    <cellStyle name="20% - Accent2 2 4 2 3" xfId="1207"/>
    <cellStyle name="20% - Accent2 2 4 2 4" xfId="1832"/>
    <cellStyle name="20% - Accent2 2 4 3" xfId="46"/>
    <cellStyle name="20% - Accent2 2 4 3 2" xfId="1363"/>
    <cellStyle name="20% - Accent2 2 4 3 3" xfId="1988"/>
    <cellStyle name="20% - Accent2 2 4 4" xfId="1051"/>
    <cellStyle name="20% - Accent2 2 4 5" xfId="1676"/>
    <cellStyle name="20% - Accent2 2 5" xfId="47"/>
    <cellStyle name="20% - Accent2 2 5 2" xfId="48"/>
    <cellStyle name="20% - Accent2 2 5 2 2" xfId="49"/>
    <cellStyle name="20% - Accent2 2 5 2 2 2" xfId="1463"/>
    <cellStyle name="20% - Accent2 2 5 2 2 3" xfId="2088"/>
    <cellStyle name="20% - Accent2 2 5 2 3" xfId="1151"/>
    <cellStyle name="20% - Accent2 2 5 2 4" xfId="1776"/>
    <cellStyle name="20% - Accent2 2 5 3" xfId="50"/>
    <cellStyle name="20% - Accent2 2 5 3 2" xfId="1307"/>
    <cellStyle name="20% - Accent2 2 5 3 3" xfId="1932"/>
    <cellStyle name="20% - Accent2 2 5 4" xfId="995"/>
    <cellStyle name="20% - Accent2 2 5 5" xfId="1620"/>
    <cellStyle name="20% - Accent2 2 6" xfId="51"/>
    <cellStyle name="20% - Accent2 2 6 2" xfId="52"/>
    <cellStyle name="20% - Accent2 2 6 2 2" xfId="1384"/>
    <cellStyle name="20% - Accent2 2 6 2 3" xfId="2009"/>
    <cellStyle name="20% - Accent2 2 6 3" xfId="1072"/>
    <cellStyle name="20% - Accent2 2 6 4" xfId="1697"/>
    <cellStyle name="20% - Accent2 2 7" xfId="53"/>
    <cellStyle name="20% - Accent2 2 7 2" xfId="1228"/>
    <cellStyle name="20% - Accent2 2 7 3" xfId="1853"/>
    <cellStyle name="20% - Accent2 2 8" xfId="928"/>
    <cellStyle name="20% - Accent2 2 9" xfId="1541"/>
    <cellStyle name="20% - Accent2 3" xfId="54"/>
    <cellStyle name="20% - Accent2 3 2" xfId="55"/>
    <cellStyle name="20% - Accent2 3 2 2" xfId="56"/>
    <cellStyle name="20% - Accent2 3 2 2 2" xfId="1462"/>
    <cellStyle name="20% - Accent2 3 2 2 3" xfId="2087"/>
    <cellStyle name="20% - Accent2 3 2 3" xfId="1150"/>
    <cellStyle name="20% - Accent2 3 2 4" xfId="1775"/>
    <cellStyle name="20% - Accent2 3 3" xfId="57"/>
    <cellStyle name="20% - Accent2 3 3 2" xfId="1306"/>
    <cellStyle name="20% - Accent2 3 3 3" xfId="1931"/>
    <cellStyle name="20% - Accent2 3 4" xfId="994"/>
    <cellStyle name="20% - Accent2 3 5" xfId="1619"/>
    <cellStyle name="20% - Accent2 4" xfId="58"/>
    <cellStyle name="20% - Accent2 4 2" xfId="59"/>
    <cellStyle name="20% - Accent2 4 2 2" xfId="60"/>
    <cellStyle name="20% - Accent2 4 2 2 2" xfId="1447"/>
    <cellStyle name="20% - Accent2 4 2 2 3" xfId="2072"/>
    <cellStyle name="20% - Accent2 4 2 3" xfId="1135"/>
    <cellStyle name="20% - Accent2 4 2 4" xfId="1760"/>
    <cellStyle name="20% - Accent2 4 3" xfId="61"/>
    <cellStyle name="20% - Accent2 4 3 2" xfId="1291"/>
    <cellStyle name="20% - Accent2 4 3 3" xfId="1916"/>
    <cellStyle name="20% - Accent2 4 4" xfId="979"/>
    <cellStyle name="20% - Accent2 4 5" xfId="1604"/>
    <cellStyle name="20% - Accent2 5" xfId="62"/>
    <cellStyle name="20% - Accent2 5 2" xfId="63"/>
    <cellStyle name="20% - Accent2 5 2 2" xfId="64"/>
    <cellStyle name="20% - Accent2 5 2 2 2" xfId="1433"/>
    <cellStyle name="20% - Accent2 5 2 2 3" xfId="2058"/>
    <cellStyle name="20% - Accent2 5 2 3" xfId="1121"/>
    <cellStyle name="20% - Accent2 5 2 4" xfId="1746"/>
    <cellStyle name="20% - Accent2 5 3" xfId="65"/>
    <cellStyle name="20% - Accent2 5 3 2" xfId="1277"/>
    <cellStyle name="20% - Accent2 5 3 3" xfId="1902"/>
    <cellStyle name="20% - Accent2 5 4" xfId="965"/>
    <cellStyle name="20% - Accent2 5 5" xfId="1590"/>
    <cellStyle name="20% - Accent2 6" xfId="66"/>
    <cellStyle name="20% - Accent2 6 2" xfId="67"/>
    <cellStyle name="20% - Accent2 6 2 2" xfId="1419"/>
    <cellStyle name="20% - Accent2 6 2 3" xfId="2044"/>
    <cellStyle name="20% - Accent2 6 3" xfId="1107"/>
    <cellStyle name="20% - Accent2 6 4" xfId="1732"/>
    <cellStyle name="20% - Accent2 7" xfId="68"/>
    <cellStyle name="20% - Accent2 7 2" xfId="1263"/>
    <cellStyle name="20% - Accent2 7 3" xfId="1888"/>
    <cellStyle name="20% - Accent2 8" xfId="1576"/>
    <cellStyle name="20% - Accent3" xfId="910" builtinId="38" customBuiltin="1"/>
    <cellStyle name="20% - Accent3 2" xfId="69"/>
    <cellStyle name="20% - Accent3 2 2" xfId="70"/>
    <cellStyle name="20% - Accent3 2 3" xfId="71"/>
    <cellStyle name="20% - Accent3 2 3 2" xfId="72"/>
    <cellStyle name="20% - Accent3 2 3 2 2" xfId="73"/>
    <cellStyle name="20% - Accent3 2 3 2 2 2" xfId="1495"/>
    <cellStyle name="20% - Accent3 2 3 2 2 3" xfId="2120"/>
    <cellStyle name="20% - Accent3 2 3 2 3" xfId="1183"/>
    <cellStyle name="20% - Accent3 2 3 2 4" xfId="1808"/>
    <cellStyle name="20% - Accent3 2 3 3" xfId="74"/>
    <cellStyle name="20% - Accent3 2 3 3 2" xfId="1339"/>
    <cellStyle name="20% - Accent3 2 3 3 3" xfId="1964"/>
    <cellStyle name="20% - Accent3 2 3 4" xfId="1027"/>
    <cellStyle name="20% - Accent3 2 3 5" xfId="1652"/>
    <cellStyle name="20% - Accent3 2 4" xfId="75"/>
    <cellStyle name="20% - Accent3 2 4 2" xfId="76"/>
    <cellStyle name="20% - Accent3 2 4 2 2" xfId="77"/>
    <cellStyle name="20% - Accent3 2 4 2 2 2" xfId="1520"/>
    <cellStyle name="20% - Accent3 2 4 2 2 3" xfId="2145"/>
    <cellStyle name="20% - Accent3 2 4 2 3" xfId="1208"/>
    <cellStyle name="20% - Accent3 2 4 2 4" xfId="1833"/>
    <cellStyle name="20% - Accent3 2 4 3" xfId="78"/>
    <cellStyle name="20% - Accent3 2 4 3 2" xfId="1364"/>
    <cellStyle name="20% - Accent3 2 4 3 3" xfId="1989"/>
    <cellStyle name="20% - Accent3 2 4 4" xfId="1052"/>
    <cellStyle name="20% - Accent3 2 4 5" xfId="1677"/>
    <cellStyle name="20% - Accent3 2 5" xfId="79"/>
    <cellStyle name="20% - Accent3 2 5 2" xfId="80"/>
    <cellStyle name="20% - Accent3 2 5 2 2" xfId="81"/>
    <cellStyle name="20% - Accent3 2 5 2 2 2" xfId="1465"/>
    <cellStyle name="20% - Accent3 2 5 2 2 3" xfId="2090"/>
    <cellStyle name="20% - Accent3 2 5 2 3" xfId="1153"/>
    <cellStyle name="20% - Accent3 2 5 2 4" xfId="1778"/>
    <cellStyle name="20% - Accent3 2 5 3" xfId="82"/>
    <cellStyle name="20% - Accent3 2 5 3 2" xfId="1309"/>
    <cellStyle name="20% - Accent3 2 5 3 3" xfId="1934"/>
    <cellStyle name="20% - Accent3 2 5 4" xfId="997"/>
    <cellStyle name="20% - Accent3 2 5 5" xfId="1622"/>
    <cellStyle name="20% - Accent3 2 6" xfId="83"/>
    <cellStyle name="20% - Accent3 2 6 2" xfId="84"/>
    <cellStyle name="20% - Accent3 2 6 2 2" xfId="1385"/>
    <cellStyle name="20% - Accent3 2 6 2 3" xfId="2010"/>
    <cellStyle name="20% - Accent3 2 6 3" xfId="1073"/>
    <cellStyle name="20% - Accent3 2 6 4" xfId="1698"/>
    <cellStyle name="20% - Accent3 2 7" xfId="85"/>
    <cellStyle name="20% - Accent3 2 7 2" xfId="1229"/>
    <cellStyle name="20% - Accent3 2 7 3" xfId="1854"/>
    <cellStyle name="20% - Accent3 2 8" xfId="929"/>
    <cellStyle name="20% - Accent3 2 9" xfId="1542"/>
    <cellStyle name="20% - Accent3 3" xfId="86"/>
    <cellStyle name="20% - Accent3 3 2" xfId="87"/>
    <cellStyle name="20% - Accent3 3 2 2" xfId="88"/>
    <cellStyle name="20% - Accent3 3 2 2 2" xfId="1464"/>
    <cellStyle name="20% - Accent3 3 2 2 3" xfId="2089"/>
    <cellStyle name="20% - Accent3 3 2 3" xfId="1152"/>
    <cellStyle name="20% - Accent3 3 2 4" xfId="1777"/>
    <cellStyle name="20% - Accent3 3 3" xfId="89"/>
    <cellStyle name="20% - Accent3 3 3 2" xfId="1308"/>
    <cellStyle name="20% - Accent3 3 3 3" xfId="1933"/>
    <cellStyle name="20% - Accent3 3 4" xfId="996"/>
    <cellStyle name="20% - Accent3 3 5" xfId="1621"/>
    <cellStyle name="20% - Accent3 4" xfId="90"/>
    <cellStyle name="20% - Accent3 4 2" xfId="91"/>
    <cellStyle name="20% - Accent3 4 2 2" xfId="92"/>
    <cellStyle name="20% - Accent3 4 2 2 2" xfId="1448"/>
    <cellStyle name="20% - Accent3 4 2 2 3" xfId="2073"/>
    <cellStyle name="20% - Accent3 4 2 3" xfId="1136"/>
    <cellStyle name="20% - Accent3 4 2 4" xfId="1761"/>
    <cellStyle name="20% - Accent3 4 3" xfId="93"/>
    <cellStyle name="20% - Accent3 4 3 2" xfId="1292"/>
    <cellStyle name="20% - Accent3 4 3 3" xfId="1917"/>
    <cellStyle name="20% - Accent3 4 4" xfId="980"/>
    <cellStyle name="20% - Accent3 4 5" xfId="1605"/>
    <cellStyle name="20% - Accent3 5" xfId="94"/>
    <cellStyle name="20% - Accent3 5 2" xfId="95"/>
    <cellStyle name="20% - Accent3 5 2 2" xfId="96"/>
    <cellStyle name="20% - Accent3 5 2 2 2" xfId="1434"/>
    <cellStyle name="20% - Accent3 5 2 2 3" xfId="2059"/>
    <cellStyle name="20% - Accent3 5 2 3" xfId="1122"/>
    <cellStyle name="20% - Accent3 5 2 4" xfId="1747"/>
    <cellStyle name="20% - Accent3 5 3" xfId="97"/>
    <cellStyle name="20% - Accent3 5 3 2" xfId="1278"/>
    <cellStyle name="20% - Accent3 5 3 3" xfId="1903"/>
    <cellStyle name="20% - Accent3 5 4" xfId="966"/>
    <cellStyle name="20% - Accent3 5 5" xfId="1591"/>
    <cellStyle name="20% - Accent3 6" xfId="98"/>
    <cellStyle name="20% - Accent3 6 2" xfId="99"/>
    <cellStyle name="20% - Accent3 6 2 2" xfId="1421"/>
    <cellStyle name="20% - Accent3 6 2 3" xfId="2046"/>
    <cellStyle name="20% - Accent3 6 3" xfId="1109"/>
    <cellStyle name="20% - Accent3 6 4" xfId="1734"/>
    <cellStyle name="20% - Accent3 7" xfId="100"/>
    <cellStyle name="20% - Accent3 7 2" xfId="1265"/>
    <cellStyle name="20% - Accent3 7 3" xfId="1890"/>
    <cellStyle name="20% - Accent3 8" xfId="1578"/>
    <cellStyle name="20% - Accent4" xfId="914" builtinId="42" customBuiltin="1"/>
    <cellStyle name="20% - Accent4 2" xfId="101"/>
    <cellStyle name="20% - Accent4 2 2" xfId="102"/>
    <cellStyle name="20% - Accent4 2 3" xfId="103"/>
    <cellStyle name="20% - Accent4 2 3 2" xfId="104"/>
    <cellStyle name="20% - Accent4 2 3 2 2" xfId="105"/>
    <cellStyle name="20% - Accent4 2 3 2 2 2" xfId="1496"/>
    <cellStyle name="20% - Accent4 2 3 2 2 3" xfId="2121"/>
    <cellStyle name="20% - Accent4 2 3 2 3" xfId="1184"/>
    <cellStyle name="20% - Accent4 2 3 2 4" xfId="1809"/>
    <cellStyle name="20% - Accent4 2 3 3" xfId="106"/>
    <cellStyle name="20% - Accent4 2 3 3 2" xfId="1340"/>
    <cellStyle name="20% - Accent4 2 3 3 3" xfId="1965"/>
    <cellStyle name="20% - Accent4 2 3 4" xfId="1028"/>
    <cellStyle name="20% - Accent4 2 3 5" xfId="1653"/>
    <cellStyle name="20% - Accent4 2 4" xfId="107"/>
    <cellStyle name="20% - Accent4 2 4 2" xfId="108"/>
    <cellStyle name="20% - Accent4 2 4 2 2" xfId="109"/>
    <cellStyle name="20% - Accent4 2 4 2 2 2" xfId="1521"/>
    <cellStyle name="20% - Accent4 2 4 2 2 3" xfId="2146"/>
    <cellStyle name="20% - Accent4 2 4 2 3" xfId="1209"/>
    <cellStyle name="20% - Accent4 2 4 2 4" xfId="1834"/>
    <cellStyle name="20% - Accent4 2 4 3" xfId="110"/>
    <cellStyle name="20% - Accent4 2 4 3 2" xfId="1365"/>
    <cellStyle name="20% - Accent4 2 4 3 3" xfId="1990"/>
    <cellStyle name="20% - Accent4 2 4 4" xfId="1053"/>
    <cellStyle name="20% - Accent4 2 4 5" xfId="1678"/>
    <cellStyle name="20% - Accent4 2 5" xfId="111"/>
    <cellStyle name="20% - Accent4 2 5 2" xfId="112"/>
    <cellStyle name="20% - Accent4 2 5 2 2" xfId="113"/>
    <cellStyle name="20% - Accent4 2 5 2 2 2" xfId="1467"/>
    <cellStyle name="20% - Accent4 2 5 2 2 3" xfId="2092"/>
    <cellStyle name="20% - Accent4 2 5 2 3" xfId="1155"/>
    <cellStyle name="20% - Accent4 2 5 2 4" xfId="1780"/>
    <cellStyle name="20% - Accent4 2 5 3" xfId="114"/>
    <cellStyle name="20% - Accent4 2 5 3 2" xfId="1311"/>
    <cellStyle name="20% - Accent4 2 5 3 3" xfId="1936"/>
    <cellStyle name="20% - Accent4 2 5 4" xfId="999"/>
    <cellStyle name="20% - Accent4 2 5 5" xfId="1624"/>
    <cellStyle name="20% - Accent4 2 6" xfId="115"/>
    <cellStyle name="20% - Accent4 2 6 2" xfId="116"/>
    <cellStyle name="20% - Accent4 2 6 2 2" xfId="1386"/>
    <cellStyle name="20% - Accent4 2 6 2 3" xfId="2011"/>
    <cellStyle name="20% - Accent4 2 6 3" xfId="1074"/>
    <cellStyle name="20% - Accent4 2 6 4" xfId="1699"/>
    <cellStyle name="20% - Accent4 2 7" xfId="117"/>
    <cellStyle name="20% - Accent4 2 7 2" xfId="1230"/>
    <cellStyle name="20% - Accent4 2 7 3" xfId="1855"/>
    <cellStyle name="20% - Accent4 2 8" xfId="930"/>
    <cellStyle name="20% - Accent4 2 9" xfId="1543"/>
    <cellStyle name="20% - Accent4 3" xfId="118"/>
    <cellStyle name="20% - Accent4 3 2" xfId="119"/>
    <cellStyle name="20% - Accent4 3 2 2" xfId="120"/>
    <cellStyle name="20% - Accent4 3 2 2 2" xfId="1466"/>
    <cellStyle name="20% - Accent4 3 2 2 3" xfId="2091"/>
    <cellStyle name="20% - Accent4 3 2 3" xfId="1154"/>
    <cellStyle name="20% - Accent4 3 2 4" xfId="1779"/>
    <cellStyle name="20% - Accent4 3 3" xfId="121"/>
    <cellStyle name="20% - Accent4 3 3 2" xfId="1310"/>
    <cellStyle name="20% - Accent4 3 3 3" xfId="1935"/>
    <cellStyle name="20% - Accent4 3 4" xfId="998"/>
    <cellStyle name="20% - Accent4 3 5" xfId="1623"/>
    <cellStyle name="20% - Accent4 4" xfId="122"/>
    <cellStyle name="20% - Accent4 4 2" xfId="123"/>
    <cellStyle name="20% - Accent4 4 2 2" xfId="124"/>
    <cellStyle name="20% - Accent4 4 2 2 2" xfId="1449"/>
    <cellStyle name="20% - Accent4 4 2 2 3" xfId="2074"/>
    <cellStyle name="20% - Accent4 4 2 3" xfId="1137"/>
    <cellStyle name="20% - Accent4 4 2 4" xfId="1762"/>
    <cellStyle name="20% - Accent4 4 3" xfId="125"/>
    <cellStyle name="20% - Accent4 4 3 2" xfId="1293"/>
    <cellStyle name="20% - Accent4 4 3 3" xfId="1918"/>
    <cellStyle name="20% - Accent4 4 4" xfId="981"/>
    <cellStyle name="20% - Accent4 4 5" xfId="1606"/>
    <cellStyle name="20% - Accent4 5" xfId="126"/>
    <cellStyle name="20% - Accent4 5 2" xfId="127"/>
    <cellStyle name="20% - Accent4 5 2 2" xfId="128"/>
    <cellStyle name="20% - Accent4 5 2 2 2" xfId="1435"/>
    <cellStyle name="20% - Accent4 5 2 2 3" xfId="2060"/>
    <cellStyle name="20% - Accent4 5 2 3" xfId="1123"/>
    <cellStyle name="20% - Accent4 5 2 4" xfId="1748"/>
    <cellStyle name="20% - Accent4 5 3" xfId="129"/>
    <cellStyle name="20% - Accent4 5 3 2" xfId="1279"/>
    <cellStyle name="20% - Accent4 5 3 3" xfId="1904"/>
    <cellStyle name="20% - Accent4 5 4" xfId="967"/>
    <cellStyle name="20% - Accent4 5 5" xfId="1592"/>
    <cellStyle name="20% - Accent4 6" xfId="130"/>
    <cellStyle name="20% - Accent4 6 2" xfId="131"/>
    <cellStyle name="20% - Accent4 6 2 2" xfId="1423"/>
    <cellStyle name="20% - Accent4 6 2 3" xfId="2048"/>
    <cellStyle name="20% - Accent4 6 3" xfId="1111"/>
    <cellStyle name="20% - Accent4 6 4" xfId="1736"/>
    <cellStyle name="20% - Accent4 7" xfId="132"/>
    <cellStyle name="20% - Accent4 7 2" xfId="1267"/>
    <cellStyle name="20% - Accent4 7 3" xfId="1892"/>
    <cellStyle name="20% - Accent4 8" xfId="1580"/>
    <cellStyle name="20% - Accent5" xfId="918" builtinId="46" customBuiltin="1"/>
    <cellStyle name="20% - Accent5 2" xfId="133"/>
    <cellStyle name="20% - Accent5 2 2" xfId="134"/>
    <cellStyle name="20% - Accent5 2 3" xfId="135"/>
    <cellStyle name="20% - Accent5 2 3 2" xfId="136"/>
    <cellStyle name="20% - Accent5 2 3 2 2" xfId="137"/>
    <cellStyle name="20% - Accent5 2 3 2 2 2" xfId="1497"/>
    <cellStyle name="20% - Accent5 2 3 2 2 3" xfId="2122"/>
    <cellStyle name="20% - Accent5 2 3 2 3" xfId="1185"/>
    <cellStyle name="20% - Accent5 2 3 2 4" xfId="1810"/>
    <cellStyle name="20% - Accent5 2 3 3" xfId="138"/>
    <cellStyle name="20% - Accent5 2 3 3 2" xfId="1341"/>
    <cellStyle name="20% - Accent5 2 3 3 3" xfId="1966"/>
    <cellStyle name="20% - Accent5 2 3 4" xfId="1029"/>
    <cellStyle name="20% - Accent5 2 3 5" xfId="1654"/>
    <cellStyle name="20% - Accent5 2 4" xfId="139"/>
    <cellStyle name="20% - Accent5 2 4 2" xfId="140"/>
    <cellStyle name="20% - Accent5 2 4 2 2" xfId="141"/>
    <cellStyle name="20% - Accent5 2 4 2 2 2" xfId="1522"/>
    <cellStyle name="20% - Accent5 2 4 2 2 3" xfId="2147"/>
    <cellStyle name="20% - Accent5 2 4 2 3" xfId="1210"/>
    <cellStyle name="20% - Accent5 2 4 2 4" xfId="1835"/>
    <cellStyle name="20% - Accent5 2 4 3" xfId="142"/>
    <cellStyle name="20% - Accent5 2 4 3 2" xfId="1366"/>
    <cellStyle name="20% - Accent5 2 4 3 3" xfId="1991"/>
    <cellStyle name="20% - Accent5 2 4 4" xfId="1054"/>
    <cellStyle name="20% - Accent5 2 4 5" xfId="1679"/>
    <cellStyle name="20% - Accent5 2 5" xfId="143"/>
    <cellStyle name="20% - Accent5 2 5 2" xfId="144"/>
    <cellStyle name="20% - Accent5 2 5 2 2" xfId="145"/>
    <cellStyle name="20% - Accent5 2 5 2 2 2" xfId="1469"/>
    <cellStyle name="20% - Accent5 2 5 2 2 3" xfId="2094"/>
    <cellStyle name="20% - Accent5 2 5 2 3" xfId="1157"/>
    <cellStyle name="20% - Accent5 2 5 2 4" xfId="1782"/>
    <cellStyle name="20% - Accent5 2 5 3" xfId="146"/>
    <cellStyle name="20% - Accent5 2 5 3 2" xfId="1313"/>
    <cellStyle name="20% - Accent5 2 5 3 3" xfId="1938"/>
    <cellStyle name="20% - Accent5 2 5 4" xfId="1001"/>
    <cellStyle name="20% - Accent5 2 5 5" xfId="1626"/>
    <cellStyle name="20% - Accent5 2 6" xfId="147"/>
    <cellStyle name="20% - Accent5 2 6 2" xfId="148"/>
    <cellStyle name="20% - Accent5 2 6 2 2" xfId="1387"/>
    <cellStyle name="20% - Accent5 2 6 2 3" xfId="2012"/>
    <cellStyle name="20% - Accent5 2 6 3" xfId="1075"/>
    <cellStyle name="20% - Accent5 2 6 4" xfId="1700"/>
    <cellStyle name="20% - Accent5 2 7" xfId="149"/>
    <cellStyle name="20% - Accent5 2 7 2" xfId="1231"/>
    <cellStyle name="20% - Accent5 2 7 3" xfId="1856"/>
    <cellStyle name="20% - Accent5 2 8" xfId="931"/>
    <cellStyle name="20% - Accent5 2 9" xfId="1544"/>
    <cellStyle name="20% - Accent5 3" xfId="150"/>
    <cellStyle name="20% - Accent5 3 2" xfId="151"/>
    <cellStyle name="20% - Accent5 3 2 2" xfId="152"/>
    <cellStyle name="20% - Accent5 3 2 2 2" xfId="1468"/>
    <cellStyle name="20% - Accent5 3 2 2 3" xfId="2093"/>
    <cellStyle name="20% - Accent5 3 2 3" xfId="1156"/>
    <cellStyle name="20% - Accent5 3 2 4" xfId="1781"/>
    <cellStyle name="20% - Accent5 3 3" xfId="153"/>
    <cellStyle name="20% - Accent5 3 3 2" xfId="1312"/>
    <cellStyle name="20% - Accent5 3 3 3" xfId="1937"/>
    <cellStyle name="20% - Accent5 3 4" xfId="1000"/>
    <cellStyle name="20% - Accent5 3 5" xfId="1625"/>
    <cellStyle name="20% - Accent5 4" xfId="154"/>
    <cellStyle name="20% - Accent5 4 2" xfId="155"/>
    <cellStyle name="20% - Accent5 4 2 2" xfId="156"/>
    <cellStyle name="20% - Accent5 4 2 2 2" xfId="1450"/>
    <cellStyle name="20% - Accent5 4 2 2 3" xfId="2075"/>
    <cellStyle name="20% - Accent5 4 2 3" xfId="1138"/>
    <cellStyle name="20% - Accent5 4 2 4" xfId="1763"/>
    <cellStyle name="20% - Accent5 4 3" xfId="157"/>
    <cellStyle name="20% - Accent5 4 3 2" xfId="1294"/>
    <cellStyle name="20% - Accent5 4 3 3" xfId="1919"/>
    <cellStyle name="20% - Accent5 4 4" xfId="982"/>
    <cellStyle name="20% - Accent5 4 5" xfId="1607"/>
    <cellStyle name="20% - Accent5 5" xfId="158"/>
    <cellStyle name="20% - Accent5 5 2" xfId="159"/>
    <cellStyle name="20% - Accent5 5 2 2" xfId="160"/>
    <cellStyle name="20% - Accent5 5 2 2 2" xfId="1436"/>
    <cellStyle name="20% - Accent5 5 2 2 3" xfId="2061"/>
    <cellStyle name="20% - Accent5 5 2 3" xfId="1124"/>
    <cellStyle name="20% - Accent5 5 2 4" xfId="1749"/>
    <cellStyle name="20% - Accent5 5 3" xfId="161"/>
    <cellStyle name="20% - Accent5 5 3 2" xfId="1280"/>
    <cellStyle name="20% - Accent5 5 3 3" xfId="1905"/>
    <cellStyle name="20% - Accent5 5 4" xfId="968"/>
    <cellStyle name="20% - Accent5 5 5" xfId="1593"/>
    <cellStyle name="20% - Accent5 6" xfId="162"/>
    <cellStyle name="20% - Accent5 6 2" xfId="163"/>
    <cellStyle name="20% - Accent5 6 2 2" xfId="1425"/>
    <cellStyle name="20% - Accent5 6 2 3" xfId="2050"/>
    <cellStyle name="20% - Accent5 6 3" xfId="1113"/>
    <cellStyle name="20% - Accent5 6 4" xfId="1738"/>
    <cellStyle name="20% - Accent5 7" xfId="164"/>
    <cellStyle name="20% - Accent5 7 2" xfId="1269"/>
    <cellStyle name="20% - Accent5 7 3" xfId="1894"/>
    <cellStyle name="20% - Accent5 8" xfId="1582"/>
    <cellStyle name="20% - Accent6" xfId="922" builtinId="50" customBuiltin="1"/>
    <cellStyle name="20% - Accent6 2" xfId="165"/>
    <cellStyle name="20% - Accent6 2 2" xfId="166"/>
    <cellStyle name="20% - Accent6 2 3" xfId="167"/>
    <cellStyle name="20% - Accent6 2 3 2" xfId="168"/>
    <cellStyle name="20% - Accent6 2 3 2 2" xfId="169"/>
    <cellStyle name="20% - Accent6 2 3 2 2 2" xfId="1498"/>
    <cellStyle name="20% - Accent6 2 3 2 2 3" xfId="2123"/>
    <cellStyle name="20% - Accent6 2 3 2 3" xfId="1186"/>
    <cellStyle name="20% - Accent6 2 3 2 4" xfId="1811"/>
    <cellStyle name="20% - Accent6 2 3 3" xfId="170"/>
    <cellStyle name="20% - Accent6 2 3 3 2" xfId="1342"/>
    <cellStyle name="20% - Accent6 2 3 3 3" xfId="1967"/>
    <cellStyle name="20% - Accent6 2 3 4" xfId="1030"/>
    <cellStyle name="20% - Accent6 2 3 5" xfId="1655"/>
    <cellStyle name="20% - Accent6 2 4" xfId="171"/>
    <cellStyle name="20% - Accent6 2 4 2" xfId="172"/>
    <cellStyle name="20% - Accent6 2 4 2 2" xfId="173"/>
    <cellStyle name="20% - Accent6 2 4 2 2 2" xfId="1523"/>
    <cellStyle name="20% - Accent6 2 4 2 2 3" xfId="2148"/>
    <cellStyle name="20% - Accent6 2 4 2 3" xfId="1211"/>
    <cellStyle name="20% - Accent6 2 4 2 4" xfId="1836"/>
    <cellStyle name="20% - Accent6 2 4 3" xfId="174"/>
    <cellStyle name="20% - Accent6 2 4 3 2" xfId="1367"/>
    <cellStyle name="20% - Accent6 2 4 3 3" xfId="1992"/>
    <cellStyle name="20% - Accent6 2 4 4" xfId="1055"/>
    <cellStyle name="20% - Accent6 2 4 5" xfId="1680"/>
    <cellStyle name="20% - Accent6 2 5" xfId="175"/>
    <cellStyle name="20% - Accent6 2 5 2" xfId="176"/>
    <cellStyle name="20% - Accent6 2 5 2 2" xfId="177"/>
    <cellStyle name="20% - Accent6 2 5 2 2 2" xfId="1471"/>
    <cellStyle name="20% - Accent6 2 5 2 2 3" xfId="2096"/>
    <cellStyle name="20% - Accent6 2 5 2 3" xfId="1159"/>
    <cellStyle name="20% - Accent6 2 5 2 4" xfId="1784"/>
    <cellStyle name="20% - Accent6 2 5 3" xfId="178"/>
    <cellStyle name="20% - Accent6 2 5 3 2" xfId="1315"/>
    <cellStyle name="20% - Accent6 2 5 3 3" xfId="1940"/>
    <cellStyle name="20% - Accent6 2 5 4" xfId="1003"/>
    <cellStyle name="20% - Accent6 2 5 5" xfId="1628"/>
    <cellStyle name="20% - Accent6 2 6" xfId="179"/>
    <cellStyle name="20% - Accent6 2 6 2" xfId="180"/>
    <cellStyle name="20% - Accent6 2 6 2 2" xfId="1388"/>
    <cellStyle name="20% - Accent6 2 6 2 3" xfId="2013"/>
    <cellStyle name="20% - Accent6 2 6 3" xfId="1076"/>
    <cellStyle name="20% - Accent6 2 6 4" xfId="1701"/>
    <cellStyle name="20% - Accent6 2 7" xfId="181"/>
    <cellStyle name="20% - Accent6 2 7 2" xfId="1232"/>
    <cellStyle name="20% - Accent6 2 7 3" xfId="1857"/>
    <cellStyle name="20% - Accent6 2 8" xfId="932"/>
    <cellStyle name="20% - Accent6 2 9" xfId="1545"/>
    <cellStyle name="20% - Accent6 3" xfId="182"/>
    <cellStyle name="20% - Accent6 3 2" xfId="183"/>
    <cellStyle name="20% - Accent6 3 2 2" xfId="184"/>
    <cellStyle name="20% - Accent6 3 2 2 2" xfId="1470"/>
    <cellStyle name="20% - Accent6 3 2 2 3" xfId="2095"/>
    <cellStyle name="20% - Accent6 3 2 3" xfId="1158"/>
    <cellStyle name="20% - Accent6 3 2 4" xfId="1783"/>
    <cellStyle name="20% - Accent6 3 3" xfId="185"/>
    <cellStyle name="20% - Accent6 3 3 2" xfId="1314"/>
    <cellStyle name="20% - Accent6 3 3 3" xfId="1939"/>
    <cellStyle name="20% - Accent6 3 4" xfId="1002"/>
    <cellStyle name="20% - Accent6 3 5" xfId="1627"/>
    <cellStyle name="20% - Accent6 4" xfId="186"/>
    <cellStyle name="20% - Accent6 4 2" xfId="187"/>
    <cellStyle name="20% - Accent6 4 2 2" xfId="188"/>
    <cellStyle name="20% - Accent6 4 2 2 2" xfId="1451"/>
    <cellStyle name="20% - Accent6 4 2 2 3" xfId="2076"/>
    <cellStyle name="20% - Accent6 4 2 3" xfId="1139"/>
    <cellStyle name="20% - Accent6 4 2 4" xfId="1764"/>
    <cellStyle name="20% - Accent6 4 3" xfId="189"/>
    <cellStyle name="20% - Accent6 4 3 2" xfId="1295"/>
    <cellStyle name="20% - Accent6 4 3 3" xfId="1920"/>
    <cellStyle name="20% - Accent6 4 4" xfId="983"/>
    <cellStyle name="20% - Accent6 4 5" xfId="1608"/>
    <cellStyle name="20% - Accent6 5" xfId="190"/>
    <cellStyle name="20% - Accent6 5 2" xfId="191"/>
    <cellStyle name="20% - Accent6 5 2 2" xfId="192"/>
    <cellStyle name="20% - Accent6 5 2 2 2" xfId="1437"/>
    <cellStyle name="20% - Accent6 5 2 2 3" xfId="2062"/>
    <cellStyle name="20% - Accent6 5 2 3" xfId="1125"/>
    <cellStyle name="20% - Accent6 5 2 4" xfId="1750"/>
    <cellStyle name="20% - Accent6 5 3" xfId="193"/>
    <cellStyle name="20% - Accent6 5 3 2" xfId="1281"/>
    <cellStyle name="20% - Accent6 5 3 3" xfId="1906"/>
    <cellStyle name="20% - Accent6 5 4" xfId="969"/>
    <cellStyle name="20% - Accent6 5 5" xfId="1594"/>
    <cellStyle name="20% - Accent6 6" xfId="194"/>
    <cellStyle name="20% - Accent6 6 2" xfId="195"/>
    <cellStyle name="20% - Accent6 6 2 2" xfId="1427"/>
    <cellStyle name="20% - Accent6 6 2 3" xfId="2052"/>
    <cellStyle name="20% - Accent6 6 3" xfId="1115"/>
    <cellStyle name="20% - Accent6 6 4" xfId="1740"/>
    <cellStyle name="20% - Accent6 7" xfId="196"/>
    <cellStyle name="20% - Accent6 7 2" xfId="1271"/>
    <cellStyle name="20% - Accent6 7 3" xfId="1896"/>
    <cellStyle name="20% - Accent6 8" xfId="1584"/>
    <cellStyle name="40% - Accent1" xfId="903" builtinId="31" customBuiltin="1"/>
    <cellStyle name="40% - Accent1 2" xfId="197"/>
    <cellStyle name="40% - Accent1 2 2" xfId="198"/>
    <cellStyle name="40% - Accent1 2 3" xfId="199"/>
    <cellStyle name="40% - Accent1 2 3 2" xfId="200"/>
    <cellStyle name="40% - Accent1 2 3 2 2" xfId="201"/>
    <cellStyle name="40% - Accent1 2 3 2 2 2" xfId="1499"/>
    <cellStyle name="40% - Accent1 2 3 2 2 3" xfId="2124"/>
    <cellStyle name="40% - Accent1 2 3 2 3" xfId="1187"/>
    <cellStyle name="40% - Accent1 2 3 2 4" xfId="1812"/>
    <cellStyle name="40% - Accent1 2 3 3" xfId="202"/>
    <cellStyle name="40% - Accent1 2 3 3 2" xfId="1343"/>
    <cellStyle name="40% - Accent1 2 3 3 3" xfId="1968"/>
    <cellStyle name="40% - Accent1 2 3 4" xfId="1031"/>
    <cellStyle name="40% - Accent1 2 3 5" xfId="1656"/>
    <cellStyle name="40% - Accent1 2 4" xfId="203"/>
    <cellStyle name="40% - Accent1 2 4 2" xfId="204"/>
    <cellStyle name="40% - Accent1 2 4 2 2" xfId="205"/>
    <cellStyle name="40% - Accent1 2 4 2 2 2" xfId="1524"/>
    <cellStyle name="40% - Accent1 2 4 2 2 3" xfId="2149"/>
    <cellStyle name="40% - Accent1 2 4 2 3" xfId="1212"/>
    <cellStyle name="40% - Accent1 2 4 2 4" xfId="1837"/>
    <cellStyle name="40% - Accent1 2 4 3" xfId="206"/>
    <cellStyle name="40% - Accent1 2 4 3 2" xfId="1368"/>
    <cellStyle name="40% - Accent1 2 4 3 3" xfId="1993"/>
    <cellStyle name="40% - Accent1 2 4 4" xfId="1056"/>
    <cellStyle name="40% - Accent1 2 4 5" xfId="1681"/>
    <cellStyle name="40% - Accent1 2 5" xfId="207"/>
    <cellStyle name="40% - Accent1 2 5 2" xfId="208"/>
    <cellStyle name="40% - Accent1 2 5 2 2" xfId="209"/>
    <cellStyle name="40% - Accent1 2 5 2 2 2" xfId="1473"/>
    <cellStyle name="40% - Accent1 2 5 2 2 3" xfId="2098"/>
    <cellStyle name="40% - Accent1 2 5 2 3" xfId="1161"/>
    <cellStyle name="40% - Accent1 2 5 2 4" xfId="1786"/>
    <cellStyle name="40% - Accent1 2 5 3" xfId="210"/>
    <cellStyle name="40% - Accent1 2 5 3 2" xfId="1317"/>
    <cellStyle name="40% - Accent1 2 5 3 3" xfId="1942"/>
    <cellStyle name="40% - Accent1 2 5 4" xfId="1005"/>
    <cellStyle name="40% - Accent1 2 5 5" xfId="1630"/>
    <cellStyle name="40% - Accent1 2 6" xfId="211"/>
    <cellStyle name="40% - Accent1 2 6 2" xfId="212"/>
    <cellStyle name="40% - Accent1 2 6 2 2" xfId="1389"/>
    <cellStyle name="40% - Accent1 2 6 2 3" xfId="2014"/>
    <cellStyle name="40% - Accent1 2 6 3" xfId="1077"/>
    <cellStyle name="40% - Accent1 2 6 4" xfId="1702"/>
    <cellStyle name="40% - Accent1 2 7" xfId="213"/>
    <cellStyle name="40% - Accent1 2 7 2" xfId="1233"/>
    <cellStyle name="40% - Accent1 2 7 3" xfId="1858"/>
    <cellStyle name="40% - Accent1 2 8" xfId="933"/>
    <cellStyle name="40% - Accent1 2 9" xfId="1546"/>
    <cellStyle name="40% - Accent1 3" xfId="214"/>
    <cellStyle name="40% - Accent1 3 2" xfId="215"/>
    <cellStyle name="40% - Accent1 3 2 2" xfId="216"/>
    <cellStyle name="40% - Accent1 3 2 2 2" xfId="1472"/>
    <cellStyle name="40% - Accent1 3 2 2 3" xfId="2097"/>
    <cellStyle name="40% - Accent1 3 2 3" xfId="1160"/>
    <cellStyle name="40% - Accent1 3 2 4" xfId="1785"/>
    <cellStyle name="40% - Accent1 3 3" xfId="217"/>
    <cellStyle name="40% - Accent1 3 3 2" xfId="1316"/>
    <cellStyle name="40% - Accent1 3 3 3" xfId="1941"/>
    <cellStyle name="40% - Accent1 3 4" xfId="1004"/>
    <cellStyle name="40% - Accent1 3 5" xfId="1629"/>
    <cellStyle name="40% - Accent1 4" xfId="218"/>
    <cellStyle name="40% - Accent1 4 2" xfId="219"/>
    <cellStyle name="40% - Accent1 4 2 2" xfId="220"/>
    <cellStyle name="40% - Accent1 4 2 2 2" xfId="1452"/>
    <cellStyle name="40% - Accent1 4 2 2 3" xfId="2077"/>
    <cellStyle name="40% - Accent1 4 2 3" xfId="1140"/>
    <cellStyle name="40% - Accent1 4 2 4" xfId="1765"/>
    <cellStyle name="40% - Accent1 4 3" xfId="221"/>
    <cellStyle name="40% - Accent1 4 3 2" xfId="1296"/>
    <cellStyle name="40% - Accent1 4 3 3" xfId="1921"/>
    <cellStyle name="40% - Accent1 4 4" xfId="984"/>
    <cellStyle name="40% - Accent1 4 5" xfId="1609"/>
    <cellStyle name="40% - Accent1 5" xfId="222"/>
    <cellStyle name="40% - Accent1 5 2" xfId="223"/>
    <cellStyle name="40% - Accent1 5 2 2" xfId="224"/>
    <cellStyle name="40% - Accent1 5 2 2 2" xfId="1438"/>
    <cellStyle name="40% - Accent1 5 2 2 3" xfId="2063"/>
    <cellStyle name="40% - Accent1 5 2 3" xfId="1126"/>
    <cellStyle name="40% - Accent1 5 2 4" xfId="1751"/>
    <cellStyle name="40% - Accent1 5 3" xfId="225"/>
    <cellStyle name="40% - Accent1 5 3 2" xfId="1282"/>
    <cellStyle name="40% - Accent1 5 3 3" xfId="1907"/>
    <cellStyle name="40% - Accent1 5 4" xfId="970"/>
    <cellStyle name="40% - Accent1 5 5" xfId="1595"/>
    <cellStyle name="40% - Accent1 6" xfId="226"/>
    <cellStyle name="40% - Accent1 6 2" xfId="227"/>
    <cellStyle name="40% - Accent1 6 2 2" xfId="1418"/>
    <cellStyle name="40% - Accent1 6 2 3" xfId="2043"/>
    <cellStyle name="40% - Accent1 6 3" xfId="1106"/>
    <cellStyle name="40% - Accent1 6 4" xfId="1731"/>
    <cellStyle name="40% - Accent1 7" xfId="228"/>
    <cellStyle name="40% - Accent1 7 2" xfId="1262"/>
    <cellStyle name="40% - Accent1 7 3" xfId="1887"/>
    <cellStyle name="40% - Accent1 8" xfId="1575"/>
    <cellStyle name="40% - Accent2" xfId="907" builtinId="35" customBuiltin="1"/>
    <cellStyle name="40% - Accent2 2" xfId="229"/>
    <cellStyle name="40% - Accent2 2 2" xfId="230"/>
    <cellStyle name="40% - Accent2 2 3" xfId="231"/>
    <cellStyle name="40% - Accent2 2 3 2" xfId="232"/>
    <cellStyle name="40% - Accent2 2 3 2 2" xfId="233"/>
    <cellStyle name="40% - Accent2 2 3 2 2 2" xfId="1500"/>
    <cellStyle name="40% - Accent2 2 3 2 2 3" xfId="2125"/>
    <cellStyle name="40% - Accent2 2 3 2 3" xfId="1188"/>
    <cellStyle name="40% - Accent2 2 3 2 4" xfId="1813"/>
    <cellStyle name="40% - Accent2 2 3 3" xfId="234"/>
    <cellStyle name="40% - Accent2 2 3 3 2" xfId="1344"/>
    <cellStyle name="40% - Accent2 2 3 3 3" xfId="1969"/>
    <cellStyle name="40% - Accent2 2 3 4" xfId="1032"/>
    <cellStyle name="40% - Accent2 2 3 5" xfId="1657"/>
    <cellStyle name="40% - Accent2 2 4" xfId="235"/>
    <cellStyle name="40% - Accent2 2 4 2" xfId="236"/>
    <cellStyle name="40% - Accent2 2 4 2 2" xfId="237"/>
    <cellStyle name="40% - Accent2 2 4 2 2 2" xfId="1525"/>
    <cellStyle name="40% - Accent2 2 4 2 2 3" xfId="2150"/>
    <cellStyle name="40% - Accent2 2 4 2 3" xfId="1213"/>
    <cellStyle name="40% - Accent2 2 4 2 4" xfId="1838"/>
    <cellStyle name="40% - Accent2 2 4 3" xfId="238"/>
    <cellStyle name="40% - Accent2 2 4 3 2" xfId="1369"/>
    <cellStyle name="40% - Accent2 2 4 3 3" xfId="1994"/>
    <cellStyle name="40% - Accent2 2 4 4" xfId="1057"/>
    <cellStyle name="40% - Accent2 2 4 5" xfId="1682"/>
    <cellStyle name="40% - Accent2 2 5" xfId="239"/>
    <cellStyle name="40% - Accent2 2 5 2" xfId="240"/>
    <cellStyle name="40% - Accent2 2 5 2 2" xfId="241"/>
    <cellStyle name="40% - Accent2 2 5 2 2 2" xfId="1475"/>
    <cellStyle name="40% - Accent2 2 5 2 2 3" xfId="2100"/>
    <cellStyle name="40% - Accent2 2 5 2 3" xfId="1163"/>
    <cellStyle name="40% - Accent2 2 5 2 4" xfId="1788"/>
    <cellStyle name="40% - Accent2 2 5 3" xfId="242"/>
    <cellStyle name="40% - Accent2 2 5 3 2" xfId="1319"/>
    <cellStyle name="40% - Accent2 2 5 3 3" xfId="1944"/>
    <cellStyle name="40% - Accent2 2 5 4" xfId="1007"/>
    <cellStyle name="40% - Accent2 2 5 5" xfId="1632"/>
    <cellStyle name="40% - Accent2 2 6" xfId="243"/>
    <cellStyle name="40% - Accent2 2 6 2" xfId="244"/>
    <cellStyle name="40% - Accent2 2 6 2 2" xfId="1390"/>
    <cellStyle name="40% - Accent2 2 6 2 3" xfId="2015"/>
    <cellStyle name="40% - Accent2 2 6 3" xfId="1078"/>
    <cellStyle name="40% - Accent2 2 6 4" xfId="1703"/>
    <cellStyle name="40% - Accent2 2 7" xfId="245"/>
    <cellStyle name="40% - Accent2 2 7 2" xfId="1234"/>
    <cellStyle name="40% - Accent2 2 7 3" xfId="1859"/>
    <cellStyle name="40% - Accent2 2 8" xfId="934"/>
    <cellStyle name="40% - Accent2 2 9" xfId="1547"/>
    <cellStyle name="40% - Accent2 3" xfId="246"/>
    <cellStyle name="40% - Accent2 3 2" xfId="247"/>
    <cellStyle name="40% - Accent2 3 2 2" xfId="248"/>
    <cellStyle name="40% - Accent2 3 2 2 2" xfId="1474"/>
    <cellStyle name="40% - Accent2 3 2 2 3" xfId="2099"/>
    <cellStyle name="40% - Accent2 3 2 3" xfId="1162"/>
    <cellStyle name="40% - Accent2 3 2 4" xfId="1787"/>
    <cellStyle name="40% - Accent2 3 3" xfId="249"/>
    <cellStyle name="40% - Accent2 3 3 2" xfId="1318"/>
    <cellStyle name="40% - Accent2 3 3 3" xfId="1943"/>
    <cellStyle name="40% - Accent2 3 4" xfId="1006"/>
    <cellStyle name="40% - Accent2 3 5" xfId="1631"/>
    <cellStyle name="40% - Accent2 4" xfId="250"/>
    <cellStyle name="40% - Accent2 4 2" xfId="251"/>
    <cellStyle name="40% - Accent2 4 2 2" xfId="252"/>
    <cellStyle name="40% - Accent2 4 2 2 2" xfId="1453"/>
    <cellStyle name="40% - Accent2 4 2 2 3" xfId="2078"/>
    <cellStyle name="40% - Accent2 4 2 3" xfId="1141"/>
    <cellStyle name="40% - Accent2 4 2 4" xfId="1766"/>
    <cellStyle name="40% - Accent2 4 3" xfId="253"/>
    <cellStyle name="40% - Accent2 4 3 2" xfId="1297"/>
    <cellStyle name="40% - Accent2 4 3 3" xfId="1922"/>
    <cellStyle name="40% - Accent2 4 4" xfId="985"/>
    <cellStyle name="40% - Accent2 4 5" xfId="1610"/>
    <cellStyle name="40% - Accent2 5" xfId="254"/>
    <cellStyle name="40% - Accent2 5 2" xfId="255"/>
    <cellStyle name="40% - Accent2 5 2 2" xfId="256"/>
    <cellStyle name="40% - Accent2 5 2 2 2" xfId="1439"/>
    <cellStyle name="40% - Accent2 5 2 2 3" xfId="2064"/>
    <cellStyle name="40% - Accent2 5 2 3" xfId="1127"/>
    <cellStyle name="40% - Accent2 5 2 4" xfId="1752"/>
    <cellStyle name="40% - Accent2 5 3" xfId="257"/>
    <cellStyle name="40% - Accent2 5 3 2" xfId="1283"/>
    <cellStyle name="40% - Accent2 5 3 3" xfId="1908"/>
    <cellStyle name="40% - Accent2 5 4" xfId="971"/>
    <cellStyle name="40% - Accent2 5 5" xfId="1596"/>
    <cellStyle name="40% - Accent2 6" xfId="258"/>
    <cellStyle name="40% - Accent2 6 2" xfId="259"/>
    <cellStyle name="40% - Accent2 6 2 2" xfId="1420"/>
    <cellStyle name="40% - Accent2 6 2 3" xfId="2045"/>
    <cellStyle name="40% - Accent2 6 3" xfId="1108"/>
    <cellStyle name="40% - Accent2 6 4" xfId="1733"/>
    <cellStyle name="40% - Accent2 7" xfId="260"/>
    <cellStyle name="40% - Accent2 7 2" xfId="1264"/>
    <cellStyle name="40% - Accent2 7 3" xfId="1889"/>
    <cellStyle name="40% - Accent2 8" xfId="1577"/>
    <cellStyle name="40% - Accent3" xfId="911" builtinId="39" customBuiltin="1"/>
    <cellStyle name="40% - Accent3 2" xfId="261"/>
    <cellStyle name="40% - Accent3 2 2" xfId="262"/>
    <cellStyle name="40% - Accent3 2 3" xfId="263"/>
    <cellStyle name="40% - Accent3 2 3 2" xfId="264"/>
    <cellStyle name="40% - Accent3 2 3 2 2" xfId="265"/>
    <cellStyle name="40% - Accent3 2 3 2 2 2" xfId="1501"/>
    <cellStyle name="40% - Accent3 2 3 2 2 3" xfId="2126"/>
    <cellStyle name="40% - Accent3 2 3 2 3" xfId="1189"/>
    <cellStyle name="40% - Accent3 2 3 2 4" xfId="1814"/>
    <cellStyle name="40% - Accent3 2 3 3" xfId="266"/>
    <cellStyle name="40% - Accent3 2 3 3 2" xfId="1345"/>
    <cellStyle name="40% - Accent3 2 3 3 3" xfId="1970"/>
    <cellStyle name="40% - Accent3 2 3 4" xfId="1033"/>
    <cellStyle name="40% - Accent3 2 3 5" xfId="1658"/>
    <cellStyle name="40% - Accent3 2 4" xfId="267"/>
    <cellStyle name="40% - Accent3 2 4 2" xfId="268"/>
    <cellStyle name="40% - Accent3 2 4 2 2" xfId="269"/>
    <cellStyle name="40% - Accent3 2 4 2 2 2" xfId="1526"/>
    <cellStyle name="40% - Accent3 2 4 2 2 3" xfId="2151"/>
    <cellStyle name="40% - Accent3 2 4 2 3" xfId="1214"/>
    <cellStyle name="40% - Accent3 2 4 2 4" xfId="1839"/>
    <cellStyle name="40% - Accent3 2 4 3" xfId="270"/>
    <cellStyle name="40% - Accent3 2 4 3 2" xfId="1370"/>
    <cellStyle name="40% - Accent3 2 4 3 3" xfId="1995"/>
    <cellStyle name="40% - Accent3 2 4 4" xfId="1058"/>
    <cellStyle name="40% - Accent3 2 4 5" xfId="1683"/>
    <cellStyle name="40% - Accent3 2 5" xfId="271"/>
    <cellStyle name="40% - Accent3 2 5 2" xfId="272"/>
    <cellStyle name="40% - Accent3 2 5 2 2" xfId="273"/>
    <cellStyle name="40% - Accent3 2 5 2 2 2" xfId="1477"/>
    <cellStyle name="40% - Accent3 2 5 2 2 3" xfId="2102"/>
    <cellStyle name="40% - Accent3 2 5 2 3" xfId="1165"/>
    <cellStyle name="40% - Accent3 2 5 2 4" xfId="1790"/>
    <cellStyle name="40% - Accent3 2 5 3" xfId="274"/>
    <cellStyle name="40% - Accent3 2 5 3 2" xfId="1321"/>
    <cellStyle name="40% - Accent3 2 5 3 3" xfId="1946"/>
    <cellStyle name="40% - Accent3 2 5 4" xfId="1009"/>
    <cellStyle name="40% - Accent3 2 5 5" xfId="1634"/>
    <cellStyle name="40% - Accent3 2 6" xfId="275"/>
    <cellStyle name="40% - Accent3 2 6 2" xfId="276"/>
    <cellStyle name="40% - Accent3 2 6 2 2" xfId="1391"/>
    <cellStyle name="40% - Accent3 2 6 2 3" xfId="2016"/>
    <cellStyle name="40% - Accent3 2 6 3" xfId="1079"/>
    <cellStyle name="40% - Accent3 2 6 4" xfId="1704"/>
    <cellStyle name="40% - Accent3 2 7" xfId="277"/>
    <cellStyle name="40% - Accent3 2 7 2" xfId="1235"/>
    <cellStyle name="40% - Accent3 2 7 3" xfId="1860"/>
    <cellStyle name="40% - Accent3 2 8" xfId="935"/>
    <cellStyle name="40% - Accent3 2 9" xfId="1548"/>
    <cellStyle name="40% - Accent3 3" xfId="278"/>
    <cellStyle name="40% - Accent3 3 2" xfId="279"/>
    <cellStyle name="40% - Accent3 3 2 2" xfId="280"/>
    <cellStyle name="40% - Accent3 3 2 2 2" xfId="1476"/>
    <cellStyle name="40% - Accent3 3 2 2 3" xfId="2101"/>
    <cellStyle name="40% - Accent3 3 2 3" xfId="1164"/>
    <cellStyle name="40% - Accent3 3 2 4" xfId="1789"/>
    <cellStyle name="40% - Accent3 3 3" xfId="281"/>
    <cellStyle name="40% - Accent3 3 3 2" xfId="1320"/>
    <cellStyle name="40% - Accent3 3 3 3" xfId="1945"/>
    <cellStyle name="40% - Accent3 3 4" xfId="1008"/>
    <cellStyle name="40% - Accent3 3 5" xfId="1633"/>
    <cellStyle name="40% - Accent3 4" xfId="282"/>
    <cellStyle name="40% - Accent3 4 2" xfId="283"/>
    <cellStyle name="40% - Accent3 4 2 2" xfId="284"/>
    <cellStyle name="40% - Accent3 4 2 2 2" xfId="1454"/>
    <cellStyle name="40% - Accent3 4 2 2 3" xfId="2079"/>
    <cellStyle name="40% - Accent3 4 2 3" xfId="1142"/>
    <cellStyle name="40% - Accent3 4 2 4" xfId="1767"/>
    <cellStyle name="40% - Accent3 4 3" xfId="285"/>
    <cellStyle name="40% - Accent3 4 3 2" xfId="1298"/>
    <cellStyle name="40% - Accent3 4 3 3" xfId="1923"/>
    <cellStyle name="40% - Accent3 4 4" xfId="986"/>
    <cellStyle name="40% - Accent3 4 5" xfId="1611"/>
    <cellStyle name="40% - Accent3 5" xfId="286"/>
    <cellStyle name="40% - Accent3 5 2" xfId="287"/>
    <cellStyle name="40% - Accent3 5 2 2" xfId="288"/>
    <cellStyle name="40% - Accent3 5 2 2 2" xfId="1440"/>
    <cellStyle name="40% - Accent3 5 2 2 3" xfId="2065"/>
    <cellStyle name="40% - Accent3 5 2 3" xfId="1128"/>
    <cellStyle name="40% - Accent3 5 2 4" xfId="1753"/>
    <cellStyle name="40% - Accent3 5 3" xfId="289"/>
    <cellStyle name="40% - Accent3 5 3 2" xfId="1284"/>
    <cellStyle name="40% - Accent3 5 3 3" xfId="1909"/>
    <cellStyle name="40% - Accent3 5 4" xfId="972"/>
    <cellStyle name="40% - Accent3 5 5" xfId="1597"/>
    <cellStyle name="40% - Accent3 6" xfId="290"/>
    <cellStyle name="40% - Accent3 6 2" xfId="291"/>
    <cellStyle name="40% - Accent3 6 2 2" xfId="1422"/>
    <cellStyle name="40% - Accent3 6 2 3" xfId="2047"/>
    <cellStyle name="40% - Accent3 6 3" xfId="1110"/>
    <cellStyle name="40% - Accent3 6 4" xfId="1735"/>
    <cellStyle name="40% - Accent3 7" xfId="292"/>
    <cellStyle name="40% - Accent3 7 2" xfId="1266"/>
    <cellStyle name="40% - Accent3 7 3" xfId="1891"/>
    <cellStyle name="40% - Accent3 8" xfId="1579"/>
    <cellStyle name="40% - Accent4" xfId="915" builtinId="43" customBuiltin="1"/>
    <cellStyle name="40% - Accent4 2" xfId="293"/>
    <cellStyle name="40% - Accent4 2 2" xfId="294"/>
    <cellStyle name="40% - Accent4 2 3" xfId="295"/>
    <cellStyle name="40% - Accent4 2 3 2" xfId="296"/>
    <cellStyle name="40% - Accent4 2 3 2 2" xfId="297"/>
    <cellStyle name="40% - Accent4 2 3 2 2 2" xfId="1502"/>
    <cellStyle name="40% - Accent4 2 3 2 2 3" xfId="2127"/>
    <cellStyle name="40% - Accent4 2 3 2 3" xfId="1190"/>
    <cellStyle name="40% - Accent4 2 3 2 4" xfId="1815"/>
    <cellStyle name="40% - Accent4 2 3 3" xfId="298"/>
    <cellStyle name="40% - Accent4 2 3 3 2" xfId="1346"/>
    <cellStyle name="40% - Accent4 2 3 3 3" xfId="1971"/>
    <cellStyle name="40% - Accent4 2 3 4" xfId="1034"/>
    <cellStyle name="40% - Accent4 2 3 5" xfId="1659"/>
    <cellStyle name="40% - Accent4 2 4" xfId="299"/>
    <cellStyle name="40% - Accent4 2 4 2" xfId="300"/>
    <cellStyle name="40% - Accent4 2 4 2 2" xfId="301"/>
    <cellStyle name="40% - Accent4 2 4 2 2 2" xfId="1527"/>
    <cellStyle name="40% - Accent4 2 4 2 2 3" xfId="2152"/>
    <cellStyle name="40% - Accent4 2 4 2 3" xfId="1215"/>
    <cellStyle name="40% - Accent4 2 4 2 4" xfId="1840"/>
    <cellStyle name="40% - Accent4 2 4 3" xfId="302"/>
    <cellStyle name="40% - Accent4 2 4 3 2" xfId="1371"/>
    <cellStyle name="40% - Accent4 2 4 3 3" xfId="1996"/>
    <cellStyle name="40% - Accent4 2 4 4" xfId="1059"/>
    <cellStyle name="40% - Accent4 2 4 5" xfId="1684"/>
    <cellStyle name="40% - Accent4 2 5" xfId="303"/>
    <cellStyle name="40% - Accent4 2 5 2" xfId="304"/>
    <cellStyle name="40% - Accent4 2 5 2 2" xfId="305"/>
    <cellStyle name="40% - Accent4 2 5 2 2 2" xfId="1479"/>
    <cellStyle name="40% - Accent4 2 5 2 2 3" xfId="2104"/>
    <cellStyle name="40% - Accent4 2 5 2 3" xfId="1167"/>
    <cellStyle name="40% - Accent4 2 5 2 4" xfId="1792"/>
    <cellStyle name="40% - Accent4 2 5 3" xfId="306"/>
    <cellStyle name="40% - Accent4 2 5 3 2" xfId="1323"/>
    <cellStyle name="40% - Accent4 2 5 3 3" xfId="1948"/>
    <cellStyle name="40% - Accent4 2 5 4" xfId="1011"/>
    <cellStyle name="40% - Accent4 2 5 5" xfId="1636"/>
    <cellStyle name="40% - Accent4 2 6" xfId="307"/>
    <cellStyle name="40% - Accent4 2 6 2" xfId="308"/>
    <cellStyle name="40% - Accent4 2 6 2 2" xfId="1392"/>
    <cellStyle name="40% - Accent4 2 6 2 3" xfId="2017"/>
    <cellStyle name="40% - Accent4 2 6 3" xfId="1080"/>
    <cellStyle name="40% - Accent4 2 6 4" xfId="1705"/>
    <cellStyle name="40% - Accent4 2 7" xfId="309"/>
    <cellStyle name="40% - Accent4 2 7 2" xfId="1236"/>
    <cellStyle name="40% - Accent4 2 7 3" xfId="1861"/>
    <cellStyle name="40% - Accent4 2 8" xfId="936"/>
    <cellStyle name="40% - Accent4 2 9" xfId="1549"/>
    <cellStyle name="40% - Accent4 3" xfId="310"/>
    <cellStyle name="40% - Accent4 3 2" xfId="311"/>
    <cellStyle name="40% - Accent4 3 2 2" xfId="312"/>
    <cellStyle name="40% - Accent4 3 2 2 2" xfId="1478"/>
    <cellStyle name="40% - Accent4 3 2 2 3" xfId="2103"/>
    <cellStyle name="40% - Accent4 3 2 3" xfId="1166"/>
    <cellStyle name="40% - Accent4 3 2 4" xfId="1791"/>
    <cellStyle name="40% - Accent4 3 3" xfId="313"/>
    <cellStyle name="40% - Accent4 3 3 2" xfId="1322"/>
    <cellStyle name="40% - Accent4 3 3 3" xfId="1947"/>
    <cellStyle name="40% - Accent4 3 4" xfId="1010"/>
    <cellStyle name="40% - Accent4 3 5" xfId="1635"/>
    <cellStyle name="40% - Accent4 4" xfId="314"/>
    <cellStyle name="40% - Accent4 4 2" xfId="315"/>
    <cellStyle name="40% - Accent4 4 2 2" xfId="316"/>
    <cellStyle name="40% - Accent4 4 2 2 2" xfId="1455"/>
    <cellStyle name="40% - Accent4 4 2 2 3" xfId="2080"/>
    <cellStyle name="40% - Accent4 4 2 3" xfId="1143"/>
    <cellStyle name="40% - Accent4 4 2 4" xfId="1768"/>
    <cellStyle name="40% - Accent4 4 3" xfId="317"/>
    <cellStyle name="40% - Accent4 4 3 2" xfId="1299"/>
    <cellStyle name="40% - Accent4 4 3 3" xfId="1924"/>
    <cellStyle name="40% - Accent4 4 4" xfId="987"/>
    <cellStyle name="40% - Accent4 4 5" xfId="1612"/>
    <cellStyle name="40% - Accent4 5" xfId="318"/>
    <cellStyle name="40% - Accent4 5 2" xfId="319"/>
    <cellStyle name="40% - Accent4 5 2 2" xfId="320"/>
    <cellStyle name="40% - Accent4 5 2 2 2" xfId="1441"/>
    <cellStyle name="40% - Accent4 5 2 2 3" xfId="2066"/>
    <cellStyle name="40% - Accent4 5 2 3" xfId="1129"/>
    <cellStyle name="40% - Accent4 5 2 4" xfId="1754"/>
    <cellStyle name="40% - Accent4 5 3" xfId="321"/>
    <cellStyle name="40% - Accent4 5 3 2" xfId="1285"/>
    <cellStyle name="40% - Accent4 5 3 3" xfId="1910"/>
    <cellStyle name="40% - Accent4 5 4" xfId="973"/>
    <cellStyle name="40% - Accent4 5 5" xfId="1598"/>
    <cellStyle name="40% - Accent4 6" xfId="322"/>
    <cellStyle name="40% - Accent4 6 2" xfId="323"/>
    <cellStyle name="40% - Accent4 6 2 2" xfId="1424"/>
    <cellStyle name="40% - Accent4 6 2 3" xfId="2049"/>
    <cellStyle name="40% - Accent4 6 3" xfId="1112"/>
    <cellStyle name="40% - Accent4 6 4" xfId="1737"/>
    <cellStyle name="40% - Accent4 7" xfId="324"/>
    <cellStyle name="40% - Accent4 7 2" xfId="1268"/>
    <cellStyle name="40% - Accent4 7 3" xfId="1893"/>
    <cellStyle name="40% - Accent4 8" xfId="1581"/>
    <cellStyle name="40% - Accent5" xfId="919" builtinId="47" customBuiltin="1"/>
    <cellStyle name="40% - Accent5 2" xfId="325"/>
    <cellStyle name="40% - Accent5 2 2" xfId="326"/>
    <cellStyle name="40% - Accent5 2 3" xfId="327"/>
    <cellStyle name="40% - Accent5 2 3 2" xfId="328"/>
    <cellStyle name="40% - Accent5 2 3 2 2" xfId="329"/>
    <cellStyle name="40% - Accent5 2 3 2 2 2" xfId="1503"/>
    <cellStyle name="40% - Accent5 2 3 2 2 3" xfId="2128"/>
    <cellStyle name="40% - Accent5 2 3 2 3" xfId="1191"/>
    <cellStyle name="40% - Accent5 2 3 2 4" xfId="1816"/>
    <cellStyle name="40% - Accent5 2 3 3" xfId="330"/>
    <cellStyle name="40% - Accent5 2 3 3 2" xfId="1347"/>
    <cellStyle name="40% - Accent5 2 3 3 3" xfId="1972"/>
    <cellStyle name="40% - Accent5 2 3 4" xfId="1035"/>
    <cellStyle name="40% - Accent5 2 3 5" xfId="1660"/>
    <cellStyle name="40% - Accent5 2 4" xfId="331"/>
    <cellStyle name="40% - Accent5 2 4 2" xfId="332"/>
    <cellStyle name="40% - Accent5 2 4 2 2" xfId="333"/>
    <cellStyle name="40% - Accent5 2 4 2 2 2" xfId="1528"/>
    <cellStyle name="40% - Accent5 2 4 2 2 3" xfId="2153"/>
    <cellStyle name="40% - Accent5 2 4 2 3" xfId="1216"/>
    <cellStyle name="40% - Accent5 2 4 2 4" xfId="1841"/>
    <cellStyle name="40% - Accent5 2 4 3" xfId="334"/>
    <cellStyle name="40% - Accent5 2 4 3 2" xfId="1372"/>
    <cellStyle name="40% - Accent5 2 4 3 3" xfId="1997"/>
    <cellStyle name="40% - Accent5 2 4 4" xfId="1060"/>
    <cellStyle name="40% - Accent5 2 4 5" xfId="1685"/>
    <cellStyle name="40% - Accent5 2 5" xfId="335"/>
    <cellStyle name="40% - Accent5 2 5 2" xfId="336"/>
    <cellStyle name="40% - Accent5 2 5 2 2" xfId="337"/>
    <cellStyle name="40% - Accent5 2 5 2 2 2" xfId="1481"/>
    <cellStyle name="40% - Accent5 2 5 2 2 3" xfId="2106"/>
    <cellStyle name="40% - Accent5 2 5 2 3" xfId="1169"/>
    <cellStyle name="40% - Accent5 2 5 2 4" xfId="1794"/>
    <cellStyle name="40% - Accent5 2 5 3" xfId="338"/>
    <cellStyle name="40% - Accent5 2 5 3 2" xfId="1325"/>
    <cellStyle name="40% - Accent5 2 5 3 3" xfId="1950"/>
    <cellStyle name="40% - Accent5 2 5 4" xfId="1013"/>
    <cellStyle name="40% - Accent5 2 5 5" xfId="1638"/>
    <cellStyle name="40% - Accent5 2 6" xfId="339"/>
    <cellStyle name="40% - Accent5 2 6 2" xfId="340"/>
    <cellStyle name="40% - Accent5 2 6 2 2" xfId="1393"/>
    <cellStyle name="40% - Accent5 2 6 2 3" xfId="2018"/>
    <cellStyle name="40% - Accent5 2 6 3" xfId="1081"/>
    <cellStyle name="40% - Accent5 2 6 4" xfId="1706"/>
    <cellStyle name="40% - Accent5 2 7" xfId="341"/>
    <cellStyle name="40% - Accent5 2 7 2" xfId="1237"/>
    <cellStyle name="40% - Accent5 2 7 3" xfId="1862"/>
    <cellStyle name="40% - Accent5 2 8" xfId="937"/>
    <cellStyle name="40% - Accent5 2 9" xfId="1550"/>
    <cellStyle name="40% - Accent5 3" xfId="342"/>
    <cellStyle name="40% - Accent5 3 2" xfId="343"/>
    <cellStyle name="40% - Accent5 3 2 2" xfId="344"/>
    <cellStyle name="40% - Accent5 3 2 2 2" xfId="1480"/>
    <cellStyle name="40% - Accent5 3 2 2 3" xfId="2105"/>
    <cellStyle name="40% - Accent5 3 2 3" xfId="1168"/>
    <cellStyle name="40% - Accent5 3 2 4" xfId="1793"/>
    <cellStyle name="40% - Accent5 3 3" xfId="345"/>
    <cellStyle name="40% - Accent5 3 3 2" xfId="1324"/>
    <cellStyle name="40% - Accent5 3 3 3" xfId="1949"/>
    <cellStyle name="40% - Accent5 3 4" xfId="1012"/>
    <cellStyle name="40% - Accent5 3 5" xfId="1637"/>
    <cellStyle name="40% - Accent5 4" xfId="346"/>
    <cellStyle name="40% - Accent5 4 2" xfId="347"/>
    <cellStyle name="40% - Accent5 4 2 2" xfId="348"/>
    <cellStyle name="40% - Accent5 4 2 2 2" xfId="1456"/>
    <cellStyle name="40% - Accent5 4 2 2 3" xfId="2081"/>
    <cellStyle name="40% - Accent5 4 2 3" xfId="1144"/>
    <cellStyle name="40% - Accent5 4 2 4" xfId="1769"/>
    <cellStyle name="40% - Accent5 4 3" xfId="349"/>
    <cellStyle name="40% - Accent5 4 3 2" xfId="1300"/>
    <cellStyle name="40% - Accent5 4 3 3" xfId="1925"/>
    <cellStyle name="40% - Accent5 4 4" xfId="988"/>
    <cellStyle name="40% - Accent5 4 5" xfId="1613"/>
    <cellStyle name="40% - Accent5 5" xfId="350"/>
    <cellStyle name="40% - Accent5 5 2" xfId="351"/>
    <cellStyle name="40% - Accent5 5 2 2" xfId="352"/>
    <cellStyle name="40% - Accent5 5 2 2 2" xfId="1442"/>
    <cellStyle name="40% - Accent5 5 2 2 3" xfId="2067"/>
    <cellStyle name="40% - Accent5 5 2 3" xfId="1130"/>
    <cellStyle name="40% - Accent5 5 2 4" xfId="1755"/>
    <cellStyle name="40% - Accent5 5 3" xfId="353"/>
    <cellStyle name="40% - Accent5 5 3 2" xfId="1286"/>
    <cellStyle name="40% - Accent5 5 3 3" xfId="1911"/>
    <cellStyle name="40% - Accent5 5 4" xfId="974"/>
    <cellStyle name="40% - Accent5 5 5" xfId="1599"/>
    <cellStyle name="40% - Accent5 6" xfId="354"/>
    <cellStyle name="40% - Accent5 6 2" xfId="355"/>
    <cellStyle name="40% - Accent5 6 2 2" xfId="1426"/>
    <cellStyle name="40% - Accent5 6 2 3" xfId="2051"/>
    <cellStyle name="40% - Accent5 6 3" xfId="1114"/>
    <cellStyle name="40% - Accent5 6 4" xfId="1739"/>
    <cellStyle name="40% - Accent5 7" xfId="356"/>
    <cellStyle name="40% - Accent5 7 2" xfId="1270"/>
    <cellStyle name="40% - Accent5 7 3" xfId="1895"/>
    <cellStyle name="40% - Accent5 8" xfId="1583"/>
    <cellStyle name="40% - Accent6" xfId="923" builtinId="51" customBuiltin="1"/>
    <cellStyle name="40% - Accent6 2" xfId="357"/>
    <cellStyle name="40% - Accent6 2 2" xfId="358"/>
    <cellStyle name="40% - Accent6 2 3" xfId="359"/>
    <cellStyle name="40% - Accent6 2 3 2" xfId="360"/>
    <cellStyle name="40% - Accent6 2 3 2 2" xfId="361"/>
    <cellStyle name="40% - Accent6 2 3 2 2 2" xfId="1504"/>
    <cellStyle name="40% - Accent6 2 3 2 2 3" xfId="2129"/>
    <cellStyle name="40% - Accent6 2 3 2 3" xfId="1192"/>
    <cellStyle name="40% - Accent6 2 3 2 4" xfId="1817"/>
    <cellStyle name="40% - Accent6 2 3 3" xfId="362"/>
    <cellStyle name="40% - Accent6 2 3 3 2" xfId="1348"/>
    <cellStyle name="40% - Accent6 2 3 3 3" xfId="1973"/>
    <cellStyle name="40% - Accent6 2 3 4" xfId="1036"/>
    <cellStyle name="40% - Accent6 2 3 5" xfId="1661"/>
    <cellStyle name="40% - Accent6 2 4" xfId="363"/>
    <cellStyle name="40% - Accent6 2 4 2" xfId="364"/>
    <cellStyle name="40% - Accent6 2 4 2 2" xfId="365"/>
    <cellStyle name="40% - Accent6 2 4 2 2 2" xfId="1529"/>
    <cellStyle name="40% - Accent6 2 4 2 2 3" xfId="2154"/>
    <cellStyle name="40% - Accent6 2 4 2 3" xfId="1217"/>
    <cellStyle name="40% - Accent6 2 4 2 4" xfId="1842"/>
    <cellStyle name="40% - Accent6 2 4 3" xfId="366"/>
    <cellStyle name="40% - Accent6 2 4 3 2" xfId="1373"/>
    <cellStyle name="40% - Accent6 2 4 3 3" xfId="1998"/>
    <cellStyle name="40% - Accent6 2 4 4" xfId="1061"/>
    <cellStyle name="40% - Accent6 2 4 5" xfId="1686"/>
    <cellStyle name="40% - Accent6 2 5" xfId="367"/>
    <cellStyle name="40% - Accent6 2 5 2" xfId="368"/>
    <cellStyle name="40% - Accent6 2 5 2 2" xfId="369"/>
    <cellStyle name="40% - Accent6 2 5 2 2 2" xfId="1483"/>
    <cellStyle name="40% - Accent6 2 5 2 2 3" xfId="2108"/>
    <cellStyle name="40% - Accent6 2 5 2 3" xfId="1171"/>
    <cellStyle name="40% - Accent6 2 5 2 4" xfId="1796"/>
    <cellStyle name="40% - Accent6 2 5 3" xfId="370"/>
    <cellStyle name="40% - Accent6 2 5 3 2" xfId="1327"/>
    <cellStyle name="40% - Accent6 2 5 3 3" xfId="1952"/>
    <cellStyle name="40% - Accent6 2 5 4" xfId="1015"/>
    <cellStyle name="40% - Accent6 2 5 5" xfId="1640"/>
    <cellStyle name="40% - Accent6 2 6" xfId="371"/>
    <cellStyle name="40% - Accent6 2 6 2" xfId="372"/>
    <cellStyle name="40% - Accent6 2 6 2 2" xfId="1394"/>
    <cellStyle name="40% - Accent6 2 6 2 3" xfId="2019"/>
    <cellStyle name="40% - Accent6 2 6 3" xfId="1082"/>
    <cellStyle name="40% - Accent6 2 6 4" xfId="1707"/>
    <cellStyle name="40% - Accent6 2 7" xfId="373"/>
    <cellStyle name="40% - Accent6 2 7 2" xfId="1238"/>
    <cellStyle name="40% - Accent6 2 7 3" xfId="1863"/>
    <cellStyle name="40% - Accent6 2 8" xfId="938"/>
    <cellStyle name="40% - Accent6 2 9" xfId="1551"/>
    <cellStyle name="40% - Accent6 3" xfId="374"/>
    <cellStyle name="40% - Accent6 3 2" xfId="375"/>
    <cellStyle name="40% - Accent6 3 2 2" xfId="376"/>
    <cellStyle name="40% - Accent6 3 2 2 2" xfId="1482"/>
    <cellStyle name="40% - Accent6 3 2 2 3" xfId="2107"/>
    <cellStyle name="40% - Accent6 3 2 3" xfId="1170"/>
    <cellStyle name="40% - Accent6 3 2 4" xfId="1795"/>
    <cellStyle name="40% - Accent6 3 3" xfId="377"/>
    <cellStyle name="40% - Accent6 3 3 2" xfId="1326"/>
    <cellStyle name="40% - Accent6 3 3 3" xfId="1951"/>
    <cellStyle name="40% - Accent6 3 4" xfId="1014"/>
    <cellStyle name="40% - Accent6 3 5" xfId="1639"/>
    <cellStyle name="40% - Accent6 4" xfId="378"/>
    <cellStyle name="40% - Accent6 4 2" xfId="379"/>
    <cellStyle name="40% - Accent6 4 2 2" xfId="380"/>
    <cellStyle name="40% - Accent6 4 2 2 2" xfId="1457"/>
    <cellStyle name="40% - Accent6 4 2 2 3" xfId="2082"/>
    <cellStyle name="40% - Accent6 4 2 3" xfId="1145"/>
    <cellStyle name="40% - Accent6 4 2 4" xfId="1770"/>
    <cellStyle name="40% - Accent6 4 3" xfId="381"/>
    <cellStyle name="40% - Accent6 4 3 2" xfId="1301"/>
    <cellStyle name="40% - Accent6 4 3 3" xfId="1926"/>
    <cellStyle name="40% - Accent6 4 4" xfId="989"/>
    <cellStyle name="40% - Accent6 4 5" xfId="1614"/>
    <cellStyle name="40% - Accent6 5" xfId="382"/>
    <cellStyle name="40% - Accent6 5 2" xfId="383"/>
    <cellStyle name="40% - Accent6 5 2 2" xfId="384"/>
    <cellStyle name="40% - Accent6 5 2 2 2" xfId="1443"/>
    <cellStyle name="40% - Accent6 5 2 2 3" xfId="2068"/>
    <cellStyle name="40% - Accent6 5 2 3" xfId="1131"/>
    <cellStyle name="40% - Accent6 5 2 4" xfId="1756"/>
    <cellStyle name="40% - Accent6 5 3" xfId="385"/>
    <cellStyle name="40% - Accent6 5 3 2" xfId="1287"/>
    <cellStyle name="40% - Accent6 5 3 3" xfId="1912"/>
    <cellStyle name="40% - Accent6 5 4" xfId="975"/>
    <cellStyle name="40% - Accent6 5 5" xfId="1600"/>
    <cellStyle name="40% - Accent6 6" xfId="386"/>
    <cellStyle name="40% - Accent6 6 2" xfId="387"/>
    <cellStyle name="40% - Accent6 6 2 2" xfId="1428"/>
    <cellStyle name="40% - Accent6 6 2 3" xfId="2053"/>
    <cellStyle name="40% - Accent6 6 3" xfId="1116"/>
    <cellStyle name="40% - Accent6 6 4" xfId="1741"/>
    <cellStyle name="40% - Accent6 7" xfId="388"/>
    <cellStyle name="40% - Accent6 7 2" xfId="1272"/>
    <cellStyle name="40% - Accent6 7 3" xfId="1897"/>
    <cellStyle name="40% - Accent6 8" xfId="1585"/>
    <cellStyle name="60% - Accent1" xfId="904" builtinId="32" customBuiltin="1"/>
    <cellStyle name="60% - Accent1 2" xfId="389"/>
    <cellStyle name="60% - Accent1 2 2" xfId="390"/>
    <cellStyle name="60% - Accent2" xfId="908" builtinId="36" customBuiltin="1"/>
    <cellStyle name="60% - Accent2 2" xfId="391"/>
    <cellStyle name="60% - Accent2 2 2" xfId="392"/>
    <cellStyle name="60% - Accent3" xfId="912" builtinId="40" customBuiltin="1"/>
    <cellStyle name="60% - Accent3 2" xfId="393"/>
    <cellStyle name="60% - Accent3 2 2" xfId="394"/>
    <cellStyle name="60% - Accent4" xfId="916" builtinId="44" customBuiltin="1"/>
    <cellStyle name="60% - Accent4 2" xfId="395"/>
    <cellStyle name="60% - Accent4 2 2" xfId="396"/>
    <cellStyle name="60% - Accent5" xfId="920" builtinId="48" customBuiltin="1"/>
    <cellStyle name="60% - Accent5 2" xfId="397"/>
    <cellStyle name="60% - Accent5 2 2" xfId="398"/>
    <cellStyle name="60% - Accent6" xfId="924" builtinId="52" customBuiltin="1"/>
    <cellStyle name="60% - Accent6 2" xfId="399"/>
    <cellStyle name="60% - Accent6 2 2" xfId="400"/>
    <cellStyle name="Accent1" xfId="901" builtinId="29" customBuiltin="1"/>
    <cellStyle name="Accent1 2" xfId="401"/>
    <cellStyle name="Accent1 2 2" xfId="402"/>
    <cellStyle name="Accent2" xfId="905" builtinId="33" customBuiltin="1"/>
    <cellStyle name="Accent2 2" xfId="403"/>
    <cellStyle name="Accent2 2 2" xfId="404"/>
    <cellStyle name="Accent3" xfId="909" builtinId="37" customBuiltin="1"/>
    <cellStyle name="Accent3 2" xfId="405"/>
    <cellStyle name="Accent3 2 2" xfId="406"/>
    <cellStyle name="Accent4" xfId="913" builtinId="41" customBuiltin="1"/>
    <cellStyle name="Accent4 2" xfId="407"/>
    <cellStyle name="Accent4 2 2" xfId="408"/>
    <cellStyle name="Accent5" xfId="917" builtinId="45" customBuiltin="1"/>
    <cellStyle name="Accent5 2" xfId="409"/>
    <cellStyle name="Accent5 2 2" xfId="410"/>
    <cellStyle name="Accent6" xfId="921" builtinId="49" customBuiltin="1"/>
    <cellStyle name="Accent6 2" xfId="411"/>
    <cellStyle name="Accent6 2 2" xfId="412"/>
    <cellStyle name="Bad" xfId="891" builtinId="27" customBuiltin="1"/>
    <cellStyle name="Bad 2" xfId="413"/>
    <cellStyle name="Bad 2 2" xfId="414"/>
    <cellStyle name="Calculation" xfId="895" builtinId="22" customBuiltin="1"/>
    <cellStyle name="Calculation 2" xfId="415"/>
    <cellStyle name="Calculation 2 2" xfId="416"/>
    <cellStyle name="Check Cell" xfId="897" builtinId="23" customBuiltin="1"/>
    <cellStyle name="Check Cell 2" xfId="417"/>
    <cellStyle name="Check Cell 2 2" xfId="418"/>
    <cellStyle name="Comma 2" xfId="419"/>
    <cellStyle name="Comma 2 2" xfId="420"/>
    <cellStyle name="Comma 2 3" xfId="421"/>
    <cellStyle name="Comma 2 3 2" xfId="422"/>
    <cellStyle name="Comma 2 3 2 2" xfId="423"/>
    <cellStyle name="Comma 2 3 2 2 2" xfId="424"/>
    <cellStyle name="Comma 2 3 2 2 2 2" xfId="1512"/>
    <cellStyle name="Comma 2 3 2 2 2 3" xfId="2137"/>
    <cellStyle name="Comma 2 3 2 2 3" xfId="1200"/>
    <cellStyle name="Comma 2 3 2 2 4" xfId="1825"/>
    <cellStyle name="Comma 2 3 2 3" xfId="425"/>
    <cellStyle name="Comma 2 3 2 3 2" xfId="1356"/>
    <cellStyle name="Comma 2 3 2 3 3" xfId="1981"/>
    <cellStyle name="Comma 2 3 2 4" xfId="1044"/>
    <cellStyle name="Comma 2 3 2 5" xfId="1669"/>
    <cellStyle name="Comma 2 3 3" xfId="426"/>
    <cellStyle name="Comma 2 3 3 2" xfId="427"/>
    <cellStyle name="Comma 2 3 3 2 2" xfId="428"/>
    <cellStyle name="Comma 2 3 3 2 2 2" xfId="1505"/>
    <cellStyle name="Comma 2 3 3 2 2 3" xfId="2130"/>
    <cellStyle name="Comma 2 3 3 2 3" xfId="1193"/>
    <cellStyle name="Comma 2 3 3 2 4" xfId="1818"/>
    <cellStyle name="Comma 2 3 3 3" xfId="429"/>
    <cellStyle name="Comma 2 3 3 3 2" xfId="1349"/>
    <cellStyle name="Comma 2 3 3 3 3" xfId="1974"/>
    <cellStyle name="Comma 2 3 3 4" xfId="1037"/>
    <cellStyle name="Comma 2 3 3 5" xfId="1662"/>
    <cellStyle name="Comma 2 3 4" xfId="430"/>
    <cellStyle name="Comma 2 3 4 2" xfId="431"/>
    <cellStyle name="Comma 2 3 4 2 2" xfId="1400"/>
    <cellStyle name="Comma 2 3 4 2 3" xfId="2025"/>
    <cellStyle name="Comma 2 3 4 3" xfId="1088"/>
    <cellStyle name="Comma 2 3 4 4" xfId="1713"/>
    <cellStyle name="Comma 2 3 5" xfId="432"/>
    <cellStyle name="Comma 2 3 5 2" xfId="1244"/>
    <cellStyle name="Comma 2 3 5 3" xfId="1869"/>
    <cellStyle name="Comma 2 3 6" xfId="944"/>
    <cellStyle name="Comma 2 3 7" xfId="1557"/>
    <cellStyle name="Comma 2 4" xfId="433"/>
    <cellStyle name="Comma 2 4 2" xfId="434"/>
    <cellStyle name="Comma 2 4 2 2" xfId="435"/>
    <cellStyle name="Comma 2 4 2 2 2" xfId="436"/>
    <cellStyle name="Comma 2 4 2 2 2 2" xfId="1530"/>
    <cellStyle name="Comma 2 4 2 2 2 3" xfId="2155"/>
    <cellStyle name="Comma 2 4 2 2 3" xfId="1218"/>
    <cellStyle name="Comma 2 4 2 2 4" xfId="1843"/>
    <cellStyle name="Comma 2 4 2 3" xfId="437"/>
    <cellStyle name="Comma 2 4 2 3 2" xfId="1374"/>
    <cellStyle name="Comma 2 4 2 3 3" xfId="1999"/>
    <cellStyle name="Comma 2 4 2 4" xfId="1062"/>
    <cellStyle name="Comma 2 4 2 5" xfId="1687"/>
    <cellStyle name="Comma 2 4 3" xfId="438"/>
    <cellStyle name="Comma 2 4 3 2" xfId="439"/>
    <cellStyle name="Comma 2 4 3 2 2" xfId="1409"/>
    <cellStyle name="Comma 2 4 3 2 3" xfId="2034"/>
    <cellStyle name="Comma 2 4 3 3" xfId="1097"/>
    <cellStyle name="Comma 2 4 3 4" xfId="1722"/>
    <cellStyle name="Comma 2 4 4" xfId="440"/>
    <cellStyle name="Comma 2 4 4 2" xfId="1253"/>
    <cellStyle name="Comma 2 4 4 3" xfId="1878"/>
    <cellStyle name="Comma 2 4 5" xfId="953"/>
    <cellStyle name="Comma 2 4 6" xfId="1566"/>
    <cellStyle name="Comma 2 5" xfId="441"/>
    <cellStyle name="Comma 2 5 2" xfId="442"/>
    <cellStyle name="Comma 2 5 2 2" xfId="443"/>
    <cellStyle name="Comma 2 5 2 2 2" xfId="1484"/>
    <cellStyle name="Comma 2 5 2 2 3" xfId="2109"/>
    <cellStyle name="Comma 2 5 2 3" xfId="1172"/>
    <cellStyle name="Comma 2 5 2 4" xfId="1797"/>
    <cellStyle name="Comma 2 5 3" xfId="444"/>
    <cellStyle name="Comma 2 5 3 2" xfId="1328"/>
    <cellStyle name="Comma 2 5 3 3" xfId="1953"/>
    <cellStyle name="Comma 2 5 4" xfId="1016"/>
    <cellStyle name="Comma 2 5 5" xfId="1641"/>
    <cellStyle name="Comma 2 6" xfId="445"/>
    <cellStyle name="Comma 2 6 2" xfId="446"/>
    <cellStyle name="Comma 2 6 2 2" xfId="1395"/>
    <cellStyle name="Comma 2 6 2 3" xfId="2020"/>
    <cellStyle name="Comma 2 6 3" xfId="1083"/>
    <cellStyle name="Comma 2 6 4" xfId="1708"/>
    <cellStyle name="Comma 2 7" xfId="447"/>
    <cellStyle name="Comma 2 7 2" xfId="1239"/>
    <cellStyle name="Comma 2 7 3" xfId="1864"/>
    <cellStyle name="Comma 2 8" xfId="939"/>
    <cellStyle name="Comma 2 9" xfId="1552"/>
    <cellStyle name="Comma 3" xfId="448"/>
    <cellStyle name="Comma 3 2" xfId="449"/>
    <cellStyle name="Comma 3 2 2" xfId="450"/>
    <cellStyle name="Comma 3 2 3" xfId="451"/>
    <cellStyle name="Comma 3 2 3 2" xfId="452"/>
    <cellStyle name="Comma 3 2 3 2 2" xfId="453"/>
    <cellStyle name="Comma 3 2 3 2 2 2" xfId="1506"/>
    <cellStyle name="Comma 3 2 3 2 2 3" xfId="2131"/>
    <cellStyle name="Comma 3 2 3 2 3" xfId="1194"/>
    <cellStyle name="Comma 3 2 3 2 4" xfId="1819"/>
    <cellStyle name="Comma 3 2 3 3" xfId="454"/>
    <cellStyle name="Comma 3 2 3 3 2" xfId="1350"/>
    <cellStyle name="Comma 3 2 3 3 3" xfId="1975"/>
    <cellStyle name="Comma 3 2 3 4" xfId="1038"/>
    <cellStyle name="Comma 3 2 3 5" xfId="1663"/>
    <cellStyle name="Comma 3 3" xfId="455"/>
    <cellStyle name="Comma 3 3 2" xfId="456"/>
    <cellStyle name="Comma 3 3 2 2" xfId="457"/>
    <cellStyle name="Comma 3 3 2 2 2" xfId="1531"/>
    <cellStyle name="Comma 3 3 2 2 3" xfId="2156"/>
    <cellStyle name="Comma 3 3 2 3" xfId="1219"/>
    <cellStyle name="Comma 3 3 2 4" xfId="1844"/>
    <cellStyle name="Comma 3 3 3" xfId="458"/>
    <cellStyle name="Comma 3 3 3 2" xfId="1375"/>
    <cellStyle name="Comma 3 3 3 3" xfId="2000"/>
    <cellStyle name="Comma 3 3 4" xfId="1063"/>
    <cellStyle name="Comma 3 3 5" xfId="1688"/>
    <cellStyle name="Comma 3 4" xfId="459"/>
    <cellStyle name="Comma 3 4 2" xfId="460"/>
    <cellStyle name="Comma 3 4 2 2" xfId="461"/>
    <cellStyle name="Comma 3 4 2 2 2" xfId="1485"/>
    <cellStyle name="Comma 3 4 2 2 3" xfId="2110"/>
    <cellStyle name="Comma 3 4 2 3" xfId="1173"/>
    <cellStyle name="Comma 3 4 2 4" xfId="1798"/>
    <cellStyle name="Comma 3 4 3" xfId="462"/>
    <cellStyle name="Comma 3 4 3 2" xfId="1329"/>
    <cellStyle name="Comma 3 4 3 3" xfId="1954"/>
    <cellStyle name="Comma 3 4 4" xfId="1017"/>
    <cellStyle name="Comma 3 4 5" xfId="1642"/>
    <cellStyle name="Comma 3 5" xfId="463"/>
    <cellStyle name="Comma 3 5 2" xfId="464"/>
    <cellStyle name="Comma 3 5 2 2" xfId="1396"/>
    <cellStyle name="Comma 3 5 2 3" xfId="2021"/>
    <cellStyle name="Comma 3 5 3" xfId="1084"/>
    <cellStyle name="Comma 3 5 4" xfId="1709"/>
    <cellStyle name="Comma 3 6" xfId="465"/>
    <cellStyle name="Comma 3 6 2" xfId="1240"/>
    <cellStyle name="Comma 3 6 3" xfId="1865"/>
    <cellStyle name="Comma 3 7" xfId="940"/>
    <cellStyle name="Comma 3 8" xfId="1553"/>
    <cellStyle name="Comma 4" xfId="466"/>
    <cellStyle name="Comma 4 2" xfId="467"/>
    <cellStyle name="Comma 4 3" xfId="468"/>
    <cellStyle name="Comma 4 3 2" xfId="469"/>
    <cellStyle name="Comma 4 3 2 2" xfId="470"/>
    <cellStyle name="Comma 4 3 2 2 2" xfId="471"/>
    <cellStyle name="Comma 4 3 2 2 2 2" xfId="1513"/>
    <cellStyle name="Comma 4 3 2 2 2 3" xfId="2138"/>
    <cellStyle name="Comma 4 3 2 2 3" xfId="1201"/>
    <cellStyle name="Comma 4 3 2 2 4" xfId="1826"/>
    <cellStyle name="Comma 4 3 2 3" xfId="472"/>
    <cellStyle name="Comma 4 3 2 3 2" xfId="1357"/>
    <cellStyle name="Comma 4 3 2 3 3" xfId="1982"/>
    <cellStyle name="Comma 4 3 2 4" xfId="1045"/>
    <cellStyle name="Comma 4 3 2 5" xfId="1670"/>
    <cellStyle name="Comma 4 3 3" xfId="473"/>
    <cellStyle name="Comma 4 3 3 2" xfId="474"/>
    <cellStyle name="Comma 4 3 3 2 2" xfId="1401"/>
    <cellStyle name="Comma 4 3 3 2 3" xfId="2026"/>
    <cellStyle name="Comma 4 3 3 3" xfId="1089"/>
    <cellStyle name="Comma 4 3 3 4" xfId="1714"/>
    <cellStyle name="Comma 4 3 4" xfId="475"/>
    <cellStyle name="Comma 4 3 4 2" xfId="1245"/>
    <cellStyle name="Comma 4 3 4 3" xfId="1870"/>
    <cellStyle name="Comma 4 3 5" xfId="945"/>
    <cellStyle name="Comma 4 3 6" xfId="1558"/>
    <cellStyle name="Comma 4 4" xfId="476"/>
    <cellStyle name="Comma 4 4 2" xfId="477"/>
    <cellStyle name="Comma 4 4 2 2" xfId="478"/>
    <cellStyle name="Comma 4 4 2 2 2" xfId="1410"/>
    <cellStyle name="Comma 4 4 2 2 3" xfId="2035"/>
    <cellStyle name="Comma 4 4 2 3" xfId="1098"/>
    <cellStyle name="Comma 4 4 2 4" xfId="1723"/>
    <cellStyle name="Comma 4 4 3" xfId="479"/>
    <cellStyle name="Comma 4 4 3 2" xfId="1254"/>
    <cellStyle name="Comma 4 4 3 3" xfId="1879"/>
    <cellStyle name="Comma 4 4 4" xfId="954"/>
    <cellStyle name="Comma 4 4 5" xfId="1567"/>
    <cellStyle name="Comma 5" xfId="480"/>
    <cellStyle name="Explanatory Text" xfId="899" builtinId="53" customBuiltin="1"/>
    <cellStyle name="Explanatory Text 2" xfId="481"/>
    <cellStyle name="Explanatory Text 2 2" xfId="482"/>
    <cellStyle name="Good" xfId="890" builtinId="26" customBuiltin="1"/>
    <cellStyle name="Good 2" xfId="483"/>
    <cellStyle name="Good 2 2" xfId="484"/>
    <cellStyle name="H1" xfId="485"/>
    <cellStyle name="H2" xfId="486"/>
    <cellStyle name="Heading 1" xfId="886" builtinId="16" customBuiltin="1"/>
    <cellStyle name="Heading 1 2" xfId="487"/>
    <cellStyle name="Heading 1 2 2" xfId="488"/>
    <cellStyle name="Heading 2" xfId="887" builtinId="17" customBuiltin="1"/>
    <cellStyle name="Heading 2 2" xfId="489"/>
    <cellStyle name="Heading 2 2 2" xfId="490"/>
    <cellStyle name="Heading 3" xfId="888" builtinId="18" customBuiltin="1"/>
    <cellStyle name="Heading 3 2" xfId="491"/>
    <cellStyle name="Heading 3 2 2" xfId="492"/>
    <cellStyle name="Heading 4" xfId="889" builtinId="19" customBuiltin="1"/>
    <cellStyle name="Heading 4 2" xfId="493"/>
    <cellStyle name="Heading 4 2 2" xfId="494"/>
    <cellStyle name="Hyperlink 3" xfId="495"/>
    <cellStyle name="IndentedPlain" xfId="496"/>
    <cellStyle name="IndentedPlain 2" xfId="497"/>
    <cellStyle name="IndentedPlain 2 2" xfId="498"/>
    <cellStyle name="IndentedPlain 2 2 2" xfId="499"/>
    <cellStyle name="IndentedPlain 2 2 3" xfId="500"/>
    <cellStyle name="IndentedPlain 2 3" xfId="501"/>
    <cellStyle name="IndentedPlain 2 3 2" xfId="502"/>
    <cellStyle name="IndentedPlain 2 3 3" xfId="503"/>
    <cellStyle name="IndentedPlain 2 4" xfId="504"/>
    <cellStyle name="IndentedPlain 2 5" xfId="505"/>
    <cellStyle name="IndentedPlain 2 6" xfId="506"/>
    <cellStyle name="IndentedPlain 2 7" xfId="507"/>
    <cellStyle name="IndentedPlain 3" xfId="508"/>
    <cellStyle name="IndentedPlain 3 2" xfId="509"/>
    <cellStyle name="IndentedPlain 3 2 2" xfId="510"/>
    <cellStyle name="IndentedPlain 3 2 3" xfId="511"/>
    <cellStyle name="IndentedPlain 3 3" xfId="512"/>
    <cellStyle name="IndentedPlain 3 4" xfId="513"/>
    <cellStyle name="IndentedPlain 4" xfId="514"/>
    <cellStyle name="IndentedPlain 4 2" xfId="515"/>
    <cellStyle name="IndentedPlain 4 3" xfId="516"/>
    <cellStyle name="IndentedPlain 5" xfId="517"/>
    <cellStyle name="Input" xfId="893" builtinId="20" customBuiltin="1"/>
    <cellStyle name="Input 2" xfId="518"/>
    <cellStyle name="Input 2 2" xfId="519"/>
    <cellStyle name="Linked Cell" xfId="896" builtinId="24" customBuiltin="1"/>
    <cellStyle name="Linked Cell 2" xfId="520"/>
    <cellStyle name="Linked Cell 2 2" xfId="521"/>
    <cellStyle name="Neutral" xfId="892" builtinId="28" customBuiltin="1"/>
    <cellStyle name="Neutral 2" xfId="522"/>
    <cellStyle name="Neutral 2 2" xfId="523"/>
    <cellStyle name="Normal" xfId="0" builtinId="0"/>
    <cellStyle name="Normal 10" xfId="524"/>
    <cellStyle name="Normal 10 2" xfId="525"/>
    <cellStyle name="Normal 10 2 2" xfId="526"/>
    <cellStyle name="Normal 10 3" xfId="527"/>
    <cellStyle name="Normal 10 4" xfId="528"/>
    <cellStyle name="Normal 11" xfId="3"/>
    <cellStyle name="Normal 11 2" xfId="529"/>
    <cellStyle name="Normal 11 3" xfId="530"/>
    <cellStyle name="Normal 12" xfId="531"/>
    <cellStyle name="Normal 12 2" xfId="532"/>
    <cellStyle name="Normal 12 3" xfId="533"/>
    <cellStyle name="Normal 13" xfId="534"/>
    <cellStyle name="Normal 13 2" xfId="535"/>
    <cellStyle name="Normal 13 3" xfId="536"/>
    <cellStyle name="Normal 14" xfId="537"/>
    <cellStyle name="Normal 14 2" xfId="538"/>
    <cellStyle name="Normal 14 2 2" xfId="539"/>
    <cellStyle name="Normal 14 2 2 2" xfId="540"/>
    <cellStyle name="Normal 14 2 2 2 2" xfId="1511"/>
    <cellStyle name="Normal 14 2 2 2 3" xfId="2136"/>
    <cellStyle name="Normal 14 2 2 3" xfId="1199"/>
    <cellStyle name="Normal 14 2 2 4" xfId="1824"/>
    <cellStyle name="Normal 14 2 3" xfId="541"/>
    <cellStyle name="Normal 14 2 3 2" xfId="1355"/>
    <cellStyle name="Normal 14 2 3 3" xfId="1980"/>
    <cellStyle name="Normal 14 2 4" xfId="1043"/>
    <cellStyle name="Normal 14 2 5" xfId="1668"/>
    <cellStyle name="Normal 14 3" xfId="542"/>
    <cellStyle name="Normal 14 3 2" xfId="543"/>
    <cellStyle name="Normal 14 3 2 2" xfId="1399"/>
    <cellStyle name="Normal 14 3 2 3" xfId="2024"/>
    <cellStyle name="Normal 14 3 3" xfId="1087"/>
    <cellStyle name="Normal 14 3 4" xfId="1712"/>
    <cellStyle name="Normal 14 4" xfId="544"/>
    <cellStyle name="Normal 14 4 2" xfId="1243"/>
    <cellStyle name="Normal 14 4 3" xfId="1868"/>
    <cellStyle name="Normal 14 5" xfId="943"/>
    <cellStyle name="Normal 14 6" xfId="1556"/>
    <cellStyle name="Normal 15" xfId="545"/>
    <cellStyle name="Normal 15 2" xfId="546"/>
    <cellStyle name="Normal 15 3" xfId="547"/>
    <cellStyle name="Normal 15 3 2" xfId="548"/>
    <cellStyle name="Normal 15 3 2 2" xfId="1408"/>
    <cellStyle name="Normal 15 3 2 3" xfId="2033"/>
    <cellStyle name="Normal 15 3 3" xfId="1096"/>
    <cellStyle name="Normal 15 3 4" xfId="1721"/>
    <cellStyle name="Normal 15 4" xfId="549"/>
    <cellStyle name="Normal 15 4 2" xfId="1252"/>
    <cellStyle name="Normal 15 4 3" xfId="1877"/>
    <cellStyle name="Normal 15 5" xfId="952"/>
    <cellStyle name="Normal 15 6" xfId="1565"/>
    <cellStyle name="Normal 16" xfId="550"/>
    <cellStyle name="Normal 17" xfId="551"/>
    <cellStyle name="Normal 17 2" xfId="552"/>
    <cellStyle name="Normal 17 2 2" xfId="553"/>
    <cellStyle name="Normal 17 2 2 2" xfId="1536"/>
    <cellStyle name="Normal 17 2 2 3" xfId="2161"/>
    <cellStyle name="Normal 17 2 3" xfId="1224"/>
    <cellStyle name="Normal 17 2 4" xfId="1849"/>
    <cellStyle name="Normal 17 3" xfId="554"/>
    <cellStyle name="Normal 17 3 2" xfId="1380"/>
    <cellStyle name="Normal 17 3 3" xfId="2005"/>
    <cellStyle name="Normal 17 4" xfId="1068"/>
    <cellStyle name="Normal 17 5" xfId="1693"/>
    <cellStyle name="Normal 18" xfId="555"/>
    <cellStyle name="Normal 18 2" xfId="556"/>
    <cellStyle name="Normal 19" xfId="557"/>
    <cellStyle name="Normal 2" xfId="558"/>
    <cellStyle name="Normal 2 10" xfId="559"/>
    <cellStyle name="Normal 2 11" xfId="560"/>
    <cellStyle name="Normal 2 12" xfId="561"/>
    <cellStyle name="Normal 2 12 2" xfId="562"/>
    <cellStyle name="Normal 2 12 2 2" xfId="563"/>
    <cellStyle name="Normal 2 12 2 2 2" xfId="1429"/>
    <cellStyle name="Normal 2 12 2 2 3" xfId="2054"/>
    <cellStyle name="Normal 2 12 2 3" xfId="1117"/>
    <cellStyle name="Normal 2 12 2 4" xfId="1742"/>
    <cellStyle name="Normal 2 12 3" xfId="564"/>
    <cellStyle name="Normal 2 12 3 2" xfId="1273"/>
    <cellStyle name="Normal 2 12 3 3" xfId="1898"/>
    <cellStyle name="Normal 2 12 4" xfId="961"/>
    <cellStyle name="Normal 2 12 5" xfId="1586"/>
    <cellStyle name="Normal 2 13" xfId="565"/>
    <cellStyle name="Normal 2 13 2" xfId="566"/>
    <cellStyle name="Normal 2 13 2 2" xfId="1381"/>
    <cellStyle name="Normal 2 13 2 3" xfId="2006"/>
    <cellStyle name="Normal 2 13 3" xfId="1069"/>
    <cellStyle name="Normal 2 13 4" xfId="1694"/>
    <cellStyle name="Normal 2 14" xfId="567"/>
    <cellStyle name="Normal 2 14 2" xfId="1225"/>
    <cellStyle name="Normal 2 14 3" xfId="1850"/>
    <cellStyle name="Normal 2 15" xfId="925"/>
    <cellStyle name="Normal 2 16" xfId="1538"/>
    <cellStyle name="Normal 2 2" xfId="568"/>
    <cellStyle name="Normal 2 2 2" xfId="569"/>
    <cellStyle name="Normal 2 3" xfId="570"/>
    <cellStyle name="Normal 2 3 2" xfId="571"/>
    <cellStyle name="Normal 2 3 3" xfId="572"/>
    <cellStyle name="Normal 2 3 4" xfId="573"/>
    <cellStyle name="Normal 2 4" xfId="574"/>
    <cellStyle name="Normal 2 4 2" xfId="575"/>
    <cellStyle name="Normal 2 4 3" xfId="576"/>
    <cellStyle name="Normal 2 4 4" xfId="577"/>
    <cellStyle name="Normal 2 4 4 2" xfId="578"/>
    <cellStyle name="Normal 2 4 4 2 2" xfId="579"/>
    <cellStyle name="Normal 2 4 4 2 2 2" xfId="1486"/>
    <cellStyle name="Normal 2 4 4 2 2 3" xfId="2111"/>
    <cellStyle name="Normal 2 4 4 2 3" xfId="1174"/>
    <cellStyle name="Normal 2 4 4 2 4" xfId="1799"/>
    <cellStyle name="Normal 2 4 4 3" xfId="580"/>
    <cellStyle name="Normal 2 4 4 3 2" xfId="1330"/>
    <cellStyle name="Normal 2 4 4 3 3" xfId="1955"/>
    <cellStyle name="Normal 2 4 4 4" xfId="1018"/>
    <cellStyle name="Normal 2 4 4 5" xfId="1643"/>
    <cellStyle name="Normal 2 5" xfId="581"/>
    <cellStyle name="Normal 2 5 2" xfId="582"/>
    <cellStyle name="Normal 2 5 3" xfId="583"/>
    <cellStyle name="Normal 2 6" xfId="584"/>
    <cellStyle name="Normal 2 6 2" xfId="585"/>
    <cellStyle name="Normal 2 6 2 2" xfId="586"/>
    <cellStyle name="Normal 2 6 3" xfId="587"/>
    <cellStyle name="Normal 2 6 4" xfId="588"/>
    <cellStyle name="Normal 2 6 4 2" xfId="589"/>
    <cellStyle name="Normal 2 6 4 2 2" xfId="590"/>
    <cellStyle name="Normal 2 6 4 2 2 2" xfId="1491"/>
    <cellStyle name="Normal 2 6 4 2 2 3" xfId="2116"/>
    <cellStyle name="Normal 2 6 4 2 3" xfId="1179"/>
    <cellStyle name="Normal 2 6 4 2 4" xfId="1804"/>
    <cellStyle name="Normal 2 6 4 3" xfId="591"/>
    <cellStyle name="Normal 2 6 4 3 2" xfId="1335"/>
    <cellStyle name="Normal 2 6 4 3 3" xfId="1960"/>
    <cellStyle name="Normal 2 6 4 4" xfId="1023"/>
    <cellStyle name="Normal 2 6 4 5" xfId="1648"/>
    <cellStyle name="Normal 2 7" xfId="592"/>
    <cellStyle name="Normal 2 7 2" xfId="593"/>
    <cellStyle name="Normal 2 7 2 2" xfId="594"/>
    <cellStyle name="Normal 2 7 3" xfId="595"/>
    <cellStyle name="Normal 2 7 4" xfId="596"/>
    <cellStyle name="Normal 2 8" xfId="597"/>
    <cellStyle name="Normal 2 8 2" xfId="598"/>
    <cellStyle name="Normal 2 9" xfId="599"/>
    <cellStyle name="Normal 20" xfId="600"/>
    <cellStyle name="Normal 20 2" xfId="1537"/>
    <cellStyle name="Normal 20 3" xfId="2162"/>
    <cellStyle name="Normal 21" xfId="2163"/>
    <cellStyle name="Normal 22" xfId="2164"/>
    <cellStyle name="Normal 3" xfId="601"/>
    <cellStyle name="Normal 3 2" xfId="602"/>
    <cellStyle name="Normal 3 2 2" xfId="603"/>
    <cellStyle name="Normal 3 2 2 2" xfId="604"/>
    <cellStyle name="Normal 3 2 2 2 2" xfId="605"/>
    <cellStyle name="Normal 3 2 2 3" xfId="606"/>
    <cellStyle name="Normal 3 2 3" xfId="607"/>
    <cellStyle name="Normal 3 2 3 2" xfId="608"/>
    <cellStyle name="Normal 3 2 3 2 2" xfId="609"/>
    <cellStyle name="Normal 3 2 3 3" xfId="610"/>
    <cellStyle name="Normal 3 2 4" xfId="611"/>
    <cellStyle name="Normal 3 2 4 2" xfId="612"/>
    <cellStyle name="Normal 3 2 5" xfId="613"/>
    <cellStyle name="Normal 3 3" xfId="614"/>
    <cellStyle name="Normal 3 3 2" xfId="615"/>
    <cellStyle name="Normal 3 3 2 2" xfId="616"/>
    <cellStyle name="Normal 3 3 2 2 2" xfId="617"/>
    <cellStyle name="Normal 3 3 2 2 2 2" xfId="618"/>
    <cellStyle name="Normal 3 3 2 2 2 2 2" xfId="1514"/>
    <cellStyle name="Normal 3 3 2 2 2 2 3" xfId="2139"/>
    <cellStyle name="Normal 3 3 2 2 2 3" xfId="1202"/>
    <cellStyle name="Normal 3 3 2 2 2 4" xfId="1827"/>
    <cellStyle name="Normal 3 3 2 2 3" xfId="619"/>
    <cellStyle name="Normal 3 3 2 2 3 2" xfId="1358"/>
    <cellStyle name="Normal 3 3 2 2 3 3" xfId="1983"/>
    <cellStyle name="Normal 3 3 2 2 4" xfId="1046"/>
    <cellStyle name="Normal 3 3 2 2 5" xfId="1671"/>
    <cellStyle name="Normal 3 3 2 3" xfId="620"/>
    <cellStyle name="Normal 3 3 2 3 2" xfId="621"/>
    <cellStyle name="Normal 3 3 2 3 2 2" xfId="1402"/>
    <cellStyle name="Normal 3 3 2 3 2 3" xfId="2027"/>
    <cellStyle name="Normal 3 3 2 3 3" xfId="1090"/>
    <cellStyle name="Normal 3 3 2 3 4" xfId="1715"/>
    <cellStyle name="Normal 3 3 2 4" xfId="622"/>
    <cellStyle name="Normal 3 3 2 4 2" xfId="1246"/>
    <cellStyle name="Normal 3 3 2 4 3" xfId="1871"/>
    <cellStyle name="Normal 3 3 2 5" xfId="946"/>
    <cellStyle name="Normal 3 3 2 6" xfId="1559"/>
    <cellStyle name="Normal 3 3 3" xfId="623"/>
    <cellStyle name="Normal 3 3 3 2" xfId="624"/>
    <cellStyle name="Normal 3 3 3 2 2" xfId="625"/>
    <cellStyle name="Normal 3 3 3 2 2 2" xfId="1411"/>
    <cellStyle name="Normal 3 3 3 2 2 3" xfId="2036"/>
    <cellStyle name="Normal 3 3 3 2 3" xfId="1099"/>
    <cellStyle name="Normal 3 3 3 2 4" xfId="1724"/>
    <cellStyle name="Normal 3 3 3 3" xfId="626"/>
    <cellStyle name="Normal 3 3 3 3 2" xfId="1255"/>
    <cellStyle name="Normal 3 3 3 3 3" xfId="1880"/>
    <cellStyle name="Normal 3 3 3 4" xfId="955"/>
    <cellStyle name="Normal 3 3 3 5" xfId="1568"/>
    <cellStyle name="Normal 3 4" xfId="627"/>
    <cellStyle name="Normal 3 4 2" xfId="628"/>
    <cellStyle name="Normal 3 4 2 2" xfId="629"/>
    <cellStyle name="Normal 3 4 2 3" xfId="630"/>
    <cellStyle name="Normal 3 4 2 3 2" xfId="631"/>
    <cellStyle name="Normal 3 4 2 3 2 2" xfId="632"/>
    <cellStyle name="Normal 3 4 2 3 2 2 2" xfId="1492"/>
    <cellStyle name="Normal 3 4 2 3 2 2 3" xfId="2117"/>
    <cellStyle name="Normal 3 4 2 3 2 3" xfId="1180"/>
    <cellStyle name="Normal 3 4 2 3 2 4" xfId="1805"/>
    <cellStyle name="Normal 3 4 2 3 3" xfId="633"/>
    <cellStyle name="Normal 3 4 2 3 3 2" xfId="1336"/>
    <cellStyle name="Normal 3 4 2 3 3 3" xfId="1961"/>
    <cellStyle name="Normal 3 4 2 3 4" xfId="1024"/>
    <cellStyle name="Normal 3 4 2 3 5" xfId="1649"/>
    <cellStyle name="Normal 3 4 3" xfId="634"/>
    <cellStyle name="Normal 3 4 3 2" xfId="635"/>
    <cellStyle name="Normal 3 4 3 2 2" xfId="636"/>
    <cellStyle name="Normal 3 4 3 2 2 2" xfId="1517"/>
    <cellStyle name="Normal 3 4 3 2 2 3" xfId="2142"/>
    <cellStyle name="Normal 3 4 3 2 3" xfId="1205"/>
    <cellStyle name="Normal 3 4 3 2 4" xfId="1830"/>
    <cellStyle name="Normal 3 4 3 3" xfId="637"/>
    <cellStyle name="Normal 3 4 3 3 2" xfId="1361"/>
    <cellStyle name="Normal 3 4 3 3 3" xfId="1986"/>
    <cellStyle name="Normal 3 4 3 4" xfId="1049"/>
    <cellStyle name="Normal 3 4 3 5" xfId="1674"/>
    <cellStyle name="Normal 3 4 4" xfId="638"/>
    <cellStyle name="Normal 3 4 4 2" xfId="639"/>
    <cellStyle name="Normal 3 4 4 2 2" xfId="640"/>
    <cellStyle name="Normal 3 4 4 2 2 2" xfId="1488"/>
    <cellStyle name="Normal 3 4 4 2 2 3" xfId="2113"/>
    <cellStyle name="Normal 3 4 4 2 3" xfId="1176"/>
    <cellStyle name="Normal 3 4 4 2 4" xfId="1801"/>
    <cellStyle name="Normal 3 4 4 3" xfId="641"/>
    <cellStyle name="Normal 3 4 4 3 2" xfId="1332"/>
    <cellStyle name="Normal 3 4 4 3 3" xfId="1957"/>
    <cellStyle name="Normal 3 4 4 4" xfId="1020"/>
    <cellStyle name="Normal 3 4 4 5" xfId="1645"/>
    <cellStyle name="Normal 3 4 5" xfId="642"/>
    <cellStyle name="Normal 3 4 5 2" xfId="643"/>
    <cellStyle name="Normal 3 4 5 2 2" xfId="1382"/>
    <cellStyle name="Normal 3 4 5 2 3" xfId="2007"/>
    <cellStyle name="Normal 3 4 5 3" xfId="1070"/>
    <cellStyle name="Normal 3 4 5 4" xfId="1695"/>
    <cellStyle name="Normal 3 4 6" xfId="644"/>
    <cellStyle name="Normal 3 4 6 2" xfId="1226"/>
    <cellStyle name="Normal 3 4 6 3" xfId="1851"/>
    <cellStyle name="Normal 3 4 7" xfId="926"/>
    <cellStyle name="Normal 3 4 8" xfId="1539"/>
    <cellStyle name="Normal 3 5" xfId="645"/>
    <cellStyle name="Normal 3 5 2" xfId="646"/>
    <cellStyle name="Normal 3 5 3" xfId="647"/>
    <cellStyle name="Normal 3 5 3 2" xfId="648"/>
    <cellStyle name="Normal 3 5 3 2 2" xfId="649"/>
    <cellStyle name="Normal 3 5 3 2 2 2" xfId="1534"/>
    <cellStyle name="Normal 3 5 3 2 2 3" xfId="2159"/>
    <cellStyle name="Normal 3 5 3 2 3" xfId="1222"/>
    <cellStyle name="Normal 3 5 3 2 4" xfId="1847"/>
    <cellStyle name="Normal 3 5 3 3" xfId="650"/>
    <cellStyle name="Normal 3 5 3 3 2" xfId="1378"/>
    <cellStyle name="Normal 3 5 3 3 3" xfId="2003"/>
    <cellStyle name="Normal 3 5 3 4" xfId="1066"/>
    <cellStyle name="Normal 3 5 3 5" xfId="1691"/>
    <cellStyle name="Normal 3 5 4" xfId="651"/>
    <cellStyle name="Normal 3 6" xfId="652"/>
    <cellStyle name="Normal 3 6 2" xfId="653"/>
    <cellStyle name="Normal 3 6 2 2" xfId="654"/>
    <cellStyle name="Normal 3 6 2 2 2" xfId="1487"/>
    <cellStyle name="Normal 3 6 2 2 3" xfId="2112"/>
    <cellStyle name="Normal 3 6 2 3" xfId="1175"/>
    <cellStyle name="Normal 3 6 2 4" xfId="1800"/>
    <cellStyle name="Normal 3 6 3" xfId="655"/>
    <cellStyle name="Normal 3 6 3 2" xfId="1331"/>
    <cellStyle name="Normal 3 6 3 3" xfId="1956"/>
    <cellStyle name="Normal 3 6 4" xfId="1019"/>
    <cellStyle name="Normal 3 6 5" xfId="1644"/>
    <cellStyle name="Normal 3 7" xfId="656"/>
    <cellStyle name="Normal 3 7 2" xfId="657"/>
    <cellStyle name="Normal 3 7 2 2" xfId="658"/>
    <cellStyle name="Normal 3 7 2 2 2" xfId="1458"/>
    <cellStyle name="Normal 3 7 2 2 3" xfId="2083"/>
    <cellStyle name="Normal 3 7 2 3" xfId="1146"/>
    <cellStyle name="Normal 3 7 2 4" xfId="1771"/>
    <cellStyle name="Normal 3 7 3" xfId="659"/>
    <cellStyle name="Normal 3 7 3 2" xfId="1302"/>
    <cellStyle name="Normal 3 7 3 3" xfId="1927"/>
    <cellStyle name="Normal 3 7 4" xfId="990"/>
    <cellStyle name="Normal 3 7 5" xfId="1615"/>
    <cellStyle name="Normal 3 8" xfId="660"/>
    <cellStyle name="Normal 3 8 2" xfId="661"/>
    <cellStyle name="Normal 3 8 2 2" xfId="662"/>
    <cellStyle name="Normal 3 8 2 2 2" xfId="1444"/>
    <cellStyle name="Normal 3 8 2 2 3" xfId="2069"/>
    <cellStyle name="Normal 3 8 2 3" xfId="1132"/>
    <cellStyle name="Normal 3 8 2 4" xfId="1757"/>
    <cellStyle name="Normal 3 8 3" xfId="663"/>
    <cellStyle name="Normal 3 8 3 2" xfId="1288"/>
    <cellStyle name="Normal 3 8 3 3" xfId="1913"/>
    <cellStyle name="Normal 3 8 4" xfId="976"/>
    <cellStyle name="Normal 3 8 5" xfId="1601"/>
    <cellStyle name="Normal 3 9" xfId="664"/>
    <cellStyle name="Normal 3 9 2" xfId="665"/>
    <cellStyle name="Normal 3 9 2 2" xfId="666"/>
    <cellStyle name="Normal 3 9 2 2 2" xfId="1430"/>
    <cellStyle name="Normal 3 9 2 2 3" xfId="2055"/>
    <cellStyle name="Normal 3 9 2 3" xfId="1118"/>
    <cellStyle name="Normal 3 9 2 4" xfId="1743"/>
    <cellStyle name="Normal 3 9 3" xfId="667"/>
    <cellStyle name="Normal 3 9 3 2" xfId="1274"/>
    <cellStyle name="Normal 3 9 3 3" xfId="1899"/>
    <cellStyle name="Normal 3 9 4" xfId="962"/>
    <cellStyle name="Normal 3 9 5" xfId="1587"/>
    <cellStyle name="Normal 4" xfId="668"/>
    <cellStyle name="Normal 4 2" xfId="669"/>
    <cellStyle name="Normal 4 2 2" xfId="670"/>
    <cellStyle name="Normal 4 2 3" xfId="671"/>
    <cellStyle name="Normal 4 2 4" xfId="672"/>
    <cellStyle name="Normal 4 3" xfId="673"/>
    <cellStyle name="Normal 4 4" xfId="674"/>
    <cellStyle name="Normal 4 5" xfId="675"/>
    <cellStyle name="Normal 5" xfId="676"/>
    <cellStyle name="Normal 5 10" xfId="1554"/>
    <cellStyle name="Normal 5 2" xfId="677"/>
    <cellStyle name="Normal 5 2 2" xfId="678"/>
    <cellStyle name="Normal 5 2 2 2" xfId="679"/>
    <cellStyle name="Normal 5 2 2 2 2" xfId="680"/>
    <cellStyle name="Normal 5 2 2 3" xfId="681"/>
    <cellStyle name="Normal 5 2 3" xfId="682"/>
    <cellStyle name="Normal 5 2 3 2" xfId="683"/>
    <cellStyle name="Normal 5 2 3 2 2" xfId="684"/>
    <cellStyle name="Normal 5 2 3 3" xfId="685"/>
    <cellStyle name="Normal 5 2 4" xfId="686"/>
    <cellStyle name="Normal 5 2 4 2" xfId="687"/>
    <cellStyle name="Normal 5 2 5" xfId="688"/>
    <cellStyle name="Normal 5 2 6" xfId="689"/>
    <cellStyle name="Normal 5 2 6 2" xfId="690"/>
    <cellStyle name="Normal 5 2 6 2 2" xfId="691"/>
    <cellStyle name="Normal 5 2 6 2 2 2" xfId="1507"/>
    <cellStyle name="Normal 5 2 6 2 2 3" xfId="2132"/>
    <cellStyle name="Normal 5 2 6 2 3" xfId="1195"/>
    <cellStyle name="Normal 5 2 6 2 4" xfId="1820"/>
    <cellStyle name="Normal 5 2 6 3" xfId="692"/>
    <cellStyle name="Normal 5 2 6 3 2" xfId="1351"/>
    <cellStyle name="Normal 5 2 6 3 3" xfId="1976"/>
    <cellStyle name="Normal 5 2 6 4" xfId="1039"/>
    <cellStyle name="Normal 5 2 6 5" xfId="1664"/>
    <cellStyle name="Normal 5 3" xfId="693"/>
    <cellStyle name="Normal 5 3 2" xfId="694"/>
    <cellStyle name="Normal 5 3 2 2" xfId="695"/>
    <cellStyle name="Normal 5 3 2 2 2" xfId="696"/>
    <cellStyle name="Normal 5 3 2 3" xfId="697"/>
    <cellStyle name="Normal 5 3 3" xfId="698"/>
    <cellStyle name="Normal 5 3 3 2" xfId="699"/>
    <cellStyle name="Normal 5 3 3 2 2" xfId="700"/>
    <cellStyle name="Normal 5 3 3 3" xfId="701"/>
    <cellStyle name="Normal 5 3 4" xfId="702"/>
    <cellStyle name="Normal 5 3 4 2" xfId="703"/>
    <cellStyle name="Normal 5 3 5" xfId="704"/>
    <cellStyle name="Normal 5 4" xfId="705"/>
    <cellStyle name="Normal 5 4 2" xfId="706"/>
    <cellStyle name="Normal 5 4 2 2" xfId="707"/>
    <cellStyle name="Normal 5 4 2 2 2" xfId="708"/>
    <cellStyle name="Normal 5 4 2 2 2 2" xfId="1509"/>
    <cellStyle name="Normal 5 4 2 2 2 3" xfId="2134"/>
    <cellStyle name="Normal 5 4 2 2 3" xfId="1197"/>
    <cellStyle name="Normal 5 4 2 2 4" xfId="1822"/>
    <cellStyle name="Normal 5 4 2 3" xfId="709"/>
    <cellStyle name="Normal 5 4 2 3 2" xfId="1353"/>
    <cellStyle name="Normal 5 4 2 3 3" xfId="1978"/>
    <cellStyle name="Normal 5 4 2 4" xfId="1041"/>
    <cellStyle name="Normal 5 4 2 5" xfId="1666"/>
    <cellStyle name="Normal 5 4 3" xfId="710"/>
    <cellStyle name="Normal 5 4 3 2" xfId="711"/>
    <cellStyle name="Normal 5 4 3 2 2" xfId="1403"/>
    <cellStyle name="Normal 5 4 3 2 3" xfId="2028"/>
    <cellStyle name="Normal 5 4 3 3" xfId="1091"/>
    <cellStyle name="Normal 5 4 3 4" xfId="1716"/>
    <cellStyle name="Normal 5 4 4" xfId="712"/>
    <cellStyle name="Normal 5 4 4 2" xfId="1247"/>
    <cellStyle name="Normal 5 4 4 3" xfId="1872"/>
    <cellStyle name="Normal 5 4 5" xfId="947"/>
    <cellStyle name="Normal 5 4 6" xfId="1560"/>
    <cellStyle name="Normal 5 5" xfId="713"/>
    <cellStyle name="Normal 5 5 2" xfId="714"/>
    <cellStyle name="Normal 5 5 2 2" xfId="715"/>
    <cellStyle name="Normal 5 5 2 2 2" xfId="716"/>
    <cellStyle name="Normal 5 5 2 2 2 2" xfId="1532"/>
    <cellStyle name="Normal 5 5 2 2 2 3" xfId="2157"/>
    <cellStyle name="Normal 5 5 2 2 3" xfId="1220"/>
    <cellStyle name="Normal 5 5 2 2 4" xfId="1845"/>
    <cellStyle name="Normal 5 5 2 3" xfId="717"/>
    <cellStyle name="Normal 5 5 2 3 2" xfId="1376"/>
    <cellStyle name="Normal 5 5 2 3 3" xfId="2001"/>
    <cellStyle name="Normal 5 5 2 4" xfId="1064"/>
    <cellStyle name="Normal 5 5 2 5" xfId="1689"/>
    <cellStyle name="Normal 5 5 3" xfId="718"/>
    <cellStyle name="Normal 5 5 3 2" xfId="719"/>
    <cellStyle name="Normal 5 5 3 2 2" xfId="1412"/>
    <cellStyle name="Normal 5 5 3 2 3" xfId="2037"/>
    <cellStyle name="Normal 5 5 3 3" xfId="1100"/>
    <cellStyle name="Normal 5 5 3 4" xfId="1725"/>
    <cellStyle name="Normal 5 5 4" xfId="720"/>
    <cellStyle name="Normal 5 5 4 2" xfId="1256"/>
    <cellStyle name="Normal 5 5 4 3" xfId="1881"/>
    <cellStyle name="Normal 5 5 5" xfId="956"/>
    <cellStyle name="Normal 5 5 6" xfId="1569"/>
    <cellStyle name="Normal 5 6" xfId="721"/>
    <cellStyle name="Normal 5 6 2" xfId="722"/>
    <cellStyle name="Normal 5 6 2 2" xfId="723"/>
    <cellStyle name="Normal 5 6 2 2 2" xfId="1489"/>
    <cellStyle name="Normal 5 6 2 2 3" xfId="2114"/>
    <cellStyle name="Normal 5 6 2 3" xfId="1177"/>
    <cellStyle name="Normal 5 6 2 4" xfId="1802"/>
    <cellStyle name="Normal 5 6 3" xfId="724"/>
    <cellStyle name="Normal 5 6 3 2" xfId="1333"/>
    <cellStyle name="Normal 5 6 3 3" xfId="1958"/>
    <cellStyle name="Normal 5 6 4" xfId="1021"/>
    <cellStyle name="Normal 5 6 5" xfId="1646"/>
    <cellStyle name="Normal 5 7" xfId="725"/>
    <cellStyle name="Normal 5 7 2" xfId="726"/>
    <cellStyle name="Normal 5 7 2 2" xfId="1397"/>
    <cellStyle name="Normal 5 7 2 3" xfId="2022"/>
    <cellStyle name="Normal 5 7 3" xfId="1085"/>
    <cellStyle name="Normal 5 7 4" xfId="1710"/>
    <cellStyle name="Normal 5 8" xfId="727"/>
    <cellStyle name="Normal 5 8 2" xfId="1241"/>
    <cellStyle name="Normal 5 8 3" xfId="1866"/>
    <cellStyle name="Normal 5 9" xfId="941"/>
    <cellStyle name="Normal 6" xfId="728"/>
    <cellStyle name="Normal 6 2" xfId="729"/>
    <cellStyle name="Normal 6 2 2" xfId="730"/>
    <cellStyle name="Normal 6 3" xfId="731"/>
    <cellStyle name="Normal 7" xfId="732"/>
    <cellStyle name="Normal 7 2" xfId="733"/>
    <cellStyle name="Normal 7 2 2" xfId="734"/>
    <cellStyle name="Normal 7 2 2 2" xfId="735"/>
    <cellStyle name="Normal 7 2 2 2 2" xfId="736"/>
    <cellStyle name="Normal 7 2 2 2 2 2" xfId="1515"/>
    <cellStyle name="Normal 7 2 2 2 2 3" xfId="2140"/>
    <cellStyle name="Normal 7 2 2 2 3" xfId="1203"/>
    <cellStyle name="Normal 7 2 2 2 4" xfId="1828"/>
    <cellStyle name="Normal 7 2 2 3" xfId="737"/>
    <cellStyle name="Normal 7 2 2 3 2" xfId="1359"/>
    <cellStyle name="Normal 7 2 2 3 3" xfId="1984"/>
    <cellStyle name="Normal 7 2 2 4" xfId="1047"/>
    <cellStyle name="Normal 7 2 2 5" xfId="1672"/>
    <cellStyle name="Normal 7 2 3" xfId="738"/>
    <cellStyle name="Normal 7 2 3 2" xfId="739"/>
    <cellStyle name="Normal 7 2 3 2 2" xfId="1404"/>
    <cellStyle name="Normal 7 2 3 2 3" xfId="2029"/>
    <cellStyle name="Normal 7 2 3 3" xfId="1092"/>
    <cellStyle name="Normal 7 2 3 4" xfId="1717"/>
    <cellStyle name="Normal 7 2 4" xfId="740"/>
    <cellStyle name="Normal 7 2 4 2" xfId="1248"/>
    <cellStyle name="Normal 7 2 4 3" xfId="1873"/>
    <cellStyle name="Normal 7 2 5" xfId="948"/>
    <cellStyle name="Normal 7 2 6" xfId="1561"/>
    <cellStyle name="Normal 7 3" xfId="741"/>
    <cellStyle name="Normal 7 3 2" xfId="742"/>
    <cellStyle name="Normal 7 3 2 2" xfId="743"/>
    <cellStyle name="Normal 7 3 2 2 2" xfId="1413"/>
    <cellStyle name="Normal 7 3 2 2 3" xfId="2038"/>
    <cellStyle name="Normal 7 3 2 3" xfId="1101"/>
    <cellStyle name="Normal 7 3 2 4" xfId="1726"/>
    <cellStyle name="Normal 7 3 3" xfId="744"/>
    <cellStyle name="Normal 7 3 3 2" xfId="1257"/>
    <cellStyle name="Normal 7 3 3 3" xfId="1882"/>
    <cellStyle name="Normal 7 3 4" xfId="957"/>
    <cellStyle name="Normal 7 3 5" xfId="1570"/>
    <cellStyle name="Normal 8" xfId="745"/>
    <cellStyle name="Normal 8 2" xfId="746"/>
    <cellStyle name="Normal 8 2 2" xfId="747"/>
    <cellStyle name="Normal 8 2 2 2" xfId="748"/>
    <cellStyle name="Normal 8 2 3" xfId="749"/>
    <cellStyle name="Normal 8 3" xfId="750"/>
    <cellStyle name="Normal 8 3 2" xfId="751"/>
    <cellStyle name="Normal 8 3 2 2" xfId="752"/>
    <cellStyle name="Normal 8 3 3" xfId="753"/>
    <cellStyle name="Normal 8 4" xfId="754"/>
    <cellStyle name="Normal 8 4 2" xfId="755"/>
    <cellStyle name="Normal 8 5" xfId="756"/>
    <cellStyle name="Normal 9" xfId="757"/>
    <cellStyle name="Normal 9 2" xfId="758"/>
    <cellStyle name="Normal 9 2 2" xfId="759"/>
    <cellStyle name="Normal 9 2 2 2" xfId="760"/>
    <cellStyle name="Normal 9 2 3" xfId="761"/>
    <cellStyle name="Normal 9 3" xfId="762"/>
    <cellStyle name="Normal 9 3 2" xfId="763"/>
    <cellStyle name="Normal 9 3 2 2" xfId="764"/>
    <cellStyle name="Normal 9 3 3" xfId="765"/>
    <cellStyle name="Normal 9 4" xfId="766"/>
    <cellStyle name="Normal 9 4 2" xfId="767"/>
    <cellStyle name="Normal 9 5" xfId="768"/>
    <cellStyle name="Normal_Dashboard" xfId="2"/>
    <cellStyle name="Normal_TemplateDownload" xfId="4"/>
    <cellStyle name="Note 2" xfId="769"/>
    <cellStyle name="Note 2 10" xfId="942"/>
    <cellStyle name="Note 2 11" xfId="1555"/>
    <cellStyle name="Note 2 2" xfId="770"/>
    <cellStyle name="Note 2 2 2" xfId="771"/>
    <cellStyle name="Note 2 2 2 2" xfId="772"/>
    <cellStyle name="Note 2 2 2 2 2" xfId="773"/>
    <cellStyle name="Note 2 2 2 2 2 2" xfId="1490"/>
    <cellStyle name="Note 2 2 2 2 2 3" xfId="2115"/>
    <cellStyle name="Note 2 2 2 2 3" xfId="1178"/>
    <cellStyle name="Note 2 2 2 2 4" xfId="1803"/>
    <cellStyle name="Note 2 2 2 3" xfId="774"/>
    <cellStyle name="Note 2 2 2 3 2" xfId="1334"/>
    <cellStyle name="Note 2 2 2 3 3" xfId="1959"/>
    <cellStyle name="Note 2 2 2 4" xfId="1022"/>
    <cellStyle name="Note 2 2 2 5" xfId="1647"/>
    <cellStyle name="Note 2 2 3" xfId="775"/>
    <cellStyle name="Note 2 2 3 2" xfId="776"/>
    <cellStyle name="Note 2 2 3 2 2" xfId="1405"/>
    <cellStyle name="Note 2 2 3 2 3" xfId="2030"/>
    <cellStyle name="Note 2 2 3 3" xfId="1093"/>
    <cellStyle name="Note 2 2 3 4" xfId="1718"/>
    <cellStyle name="Note 2 2 4" xfId="777"/>
    <cellStyle name="Note 2 2 4 2" xfId="1249"/>
    <cellStyle name="Note 2 2 4 3" xfId="1874"/>
    <cellStyle name="Note 2 2 5" xfId="949"/>
    <cellStyle name="Note 2 2 6" xfId="1562"/>
    <cellStyle name="Note 2 3" xfId="778"/>
    <cellStyle name="Note 2 3 2" xfId="779"/>
    <cellStyle name="Note 2 3 2 2" xfId="780"/>
    <cellStyle name="Note 2 3 2 2 2" xfId="781"/>
    <cellStyle name="Note 2 3 2 2 2 2" xfId="1508"/>
    <cellStyle name="Note 2 3 2 2 2 3" xfId="2133"/>
    <cellStyle name="Note 2 3 2 2 3" xfId="1196"/>
    <cellStyle name="Note 2 3 2 2 4" xfId="1821"/>
    <cellStyle name="Note 2 3 2 3" xfId="782"/>
    <cellStyle name="Note 2 3 2 3 2" xfId="1352"/>
    <cellStyle name="Note 2 3 2 3 3" xfId="1977"/>
    <cellStyle name="Note 2 3 2 4" xfId="1040"/>
    <cellStyle name="Note 2 3 2 5" xfId="1665"/>
    <cellStyle name="Note 2 3 3" xfId="783"/>
    <cellStyle name="Note 2 3 3 2" xfId="784"/>
    <cellStyle name="Note 2 3 3 2 2" xfId="1414"/>
    <cellStyle name="Note 2 3 3 2 3" xfId="2039"/>
    <cellStyle name="Note 2 3 3 3" xfId="1102"/>
    <cellStyle name="Note 2 3 3 4" xfId="1727"/>
    <cellStyle name="Note 2 3 4" xfId="785"/>
    <cellStyle name="Note 2 3 4 2" xfId="1258"/>
    <cellStyle name="Note 2 3 4 3" xfId="1883"/>
    <cellStyle name="Note 2 3 5" xfId="958"/>
    <cellStyle name="Note 2 3 6" xfId="1571"/>
    <cellStyle name="Note 2 4" xfId="786"/>
    <cellStyle name="Note 2 4 2" xfId="787"/>
    <cellStyle name="Note 2 4 2 2" xfId="788"/>
    <cellStyle name="Note 2 4 2 2 2" xfId="1459"/>
    <cellStyle name="Note 2 4 2 2 3" xfId="2084"/>
    <cellStyle name="Note 2 4 2 3" xfId="1147"/>
    <cellStyle name="Note 2 4 2 4" xfId="1772"/>
    <cellStyle name="Note 2 4 3" xfId="789"/>
    <cellStyle name="Note 2 4 3 2" xfId="1303"/>
    <cellStyle name="Note 2 4 3 3" xfId="1928"/>
    <cellStyle name="Note 2 4 4" xfId="991"/>
    <cellStyle name="Note 2 4 5" xfId="1616"/>
    <cellStyle name="Note 2 5" xfId="790"/>
    <cellStyle name="Note 2 5 2" xfId="791"/>
    <cellStyle name="Note 2 5 2 2" xfId="792"/>
    <cellStyle name="Note 2 5 2 2 2" xfId="1445"/>
    <cellStyle name="Note 2 5 2 2 3" xfId="2070"/>
    <cellStyle name="Note 2 5 2 3" xfId="1133"/>
    <cellStyle name="Note 2 5 2 4" xfId="1758"/>
    <cellStyle name="Note 2 5 3" xfId="793"/>
    <cellStyle name="Note 2 5 3 2" xfId="1289"/>
    <cellStyle name="Note 2 5 3 3" xfId="1914"/>
    <cellStyle name="Note 2 5 4" xfId="977"/>
    <cellStyle name="Note 2 5 5" xfId="1602"/>
    <cellStyle name="Note 2 6" xfId="794"/>
    <cellStyle name="Note 2 6 2" xfId="795"/>
    <cellStyle name="Note 2 6 2 2" xfId="796"/>
    <cellStyle name="Note 2 6 2 2 2" xfId="1533"/>
    <cellStyle name="Note 2 6 2 2 3" xfId="2158"/>
    <cellStyle name="Note 2 6 2 3" xfId="1221"/>
    <cellStyle name="Note 2 6 2 4" xfId="1846"/>
    <cellStyle name="Note 2 6 3" xfId="797"/>
    <cellStyle name="Note 2 6 3 2" xfId="1377"/>
    <cellStyle name="Note 2 6 3 3" xfId="2002"/>
    <cellStyle name="Note 2 6 4" xfId="1065"/>
    <cellStyle name="Note 2 6 5" xfId="1690"/>
    <cellStyle name="Note 2 7" xfId="798"/>
    <cellStyle name="Note 2 7 2" xfId="799"/>
    <cellStyle name="Note 2 7 2 2" xfId="800"/>
    <cellStyle name="Note 2 7 2 2 2" xfId="1431"/>
    <cellStyle name="Note 2 7 2 2 3" xfId="2056"/>
    <cellStyle name="Note 2 7 2 3" xfId="1119"/>
    <cellStyle name="Note 2 7 2 4" xfId="1744"/>
    <cellStyle name="Note 2 7 3" xfId="801"/>
    <cellStyle name="Note 2 7 3 2" xfId="1275"/>
    <cellStyle name="Note 2 7 3 3" xfId="1900"/>
    <cellStyle name="Note 2 7 4" xfId="963"/>
    <cellStyle name="Note 2 7 5" xfId="1588"/>
    <cellStyle name="Note 2 8" xfId="802"/>
    <cellStyle name="Note 2 8 2" xfId="803"/>
    <cellStyle name="Note 2 8 2 2" xfId="1398"/>
    <cellStyle name="Note 2 8 2 3" xfId="2023"/>
    <cellStyle name="Note 2 8 3" xfId="1086"/>
    <cellStyle name="Note 2 8 4" xfId="1711"/>
    <cellStyle name="Note 2 9" xfId="804"/>
    <cellStyle name="Note 2 9 2" xfId="1242"/>
    <cellStyle name="Note 2 9 3" xfId="1867"/>
    <cellStyle name="Note 3" xfId="805"/>
    <cellStyle name="Output" xfId="894" builtinId="21" customBuiltin="1"/>
    <cellStyle name="Output 2" xfId="806"/>
    <cellStyle name="Output 2 2" xfId="807"/>
    <cellStyle name="Percent" xfId="1" builtinId="5"/>
    <cellStyle name="Percent 2" xfId="808"/>
    <cellStyle name="Percent 2 2" xfId="809"/>
    <cellStyle name="Percent 2 2 2" xfId="810"/>
    <cellStyle name="Percent 2 2 3" xfId="811"/>
    <cellStyle name="Percent 2 3" xfId="812"/>
    <cellStyle name="Percent 2 3 2" xfId="813"/>
    <cellStyle name="Percent 2 3 3" xfId="814"/>
    <cellStyle name="Percent 2 4" xfId="815"/>
    <cellStyle name="Percent 2 5" xfId="816"/>
    <cellStyle name="Percent 2 5 2" xfId="817"/>
    <cellStyle name="Percent 2 5 3" xfId="818"/>
    <cellStyle name="Percent 2 6" xfId="819"/>
    <cellStyle name="Percent 2 7" xfId="820"/>
    <cellStyle name="Percent 2 8" xfId="821"/>
    <cellStyle name="Percent 3" xfId="822"/>
    <cellStyle name="Percent 3 2" xfId="823"/>
    <cellStyle name="Percent 3 2 2" xfId="824"/>
    <cellStyle name="Percent 3 2 2 2" xfId="825"/>
    <cellStyle name="Percent 3 2 2 2 2" xfId="826"/>
    <cellStyle name="Percent 3 2 2 2 2 2" xfId="1510"/>
    <cellStyle name="Percent 3 2 2 2 2 3" xfId="2135"/>
    <cellStyle name="Percent 3 2 2 2 3" xfId="1198"/>
    <cellStyle name="Percent 3 2 2 2 4" xfId="1823"/>
    <cellStyle name="Percent 3 2 2 3" xfId="827"/>
    <cellStyle name="Percent 3 2 2 3 2" xfId="1354"/>
    <cellStyle name="Percent 3 2 2 3 3" xfId="1979"/>
    <cellStyle name="Percent 3 2 2 4" xfId="1042"/>
    <cellStyle name="Percent 3 2 2 5" xfId="1667"/>
    <cellStyle name="Percent 3 2 3" xfId="828"/>
    <cellStyle name="Percent 3 2 3 2" xfId="829"/>
    <cellStyle name="Percent 3 2 3 2 2" xfId="1415"/>
    <cellStyle name="Percent 3 2 3 2 3" xfId="2040"/>
    <cellStyle name="Percent 3 2 3 3" xfId="1103"/>
    <cellStyle name="Percent 3 2 3 4" xfId="1728"/>
    <cellStyle name="Percent 3 2 4" xfId="830"/>
    <cellStyle name="Percent 3 2 4 2" xfId="1259"/>
    <cellStyle name="Percent 3 2 4 3" xfId="1884"/>
    <cellStyle name="Percent 3 2 5" xfId="959"/>
    <cellStyle name="Percent 3 2 6" xfId="1572"/>
    <cellStyle name="Percent 3 3" xfId="831"/>
    <cellStyle name="Percent 3 4" xfId="832"/>
    <cellStyle name="Percent 3 4 2" xfId="833"/>
    <cellStyle name="Percent 3 4 2 2" xfId="1406"/>
    <cellStyle name="Percent 3 4 2 3" xfId="2031"/>
    <cellStyle name="Percent 3 4 3" xfId="1094"/>
    <cellStyle name="Percent 3 4 4" xfId="1719"/>
    <cellStyle name="Percent 3 5" xfId="834"/>
    <cellStyle name="Percent 3 5 2" xfId="1250"/>
    <cellStyle name="Percent 3 5 3" xfId="1875"/>
    <cellStyle name="Percent 3 6" xfId="950"/>
    <cellStyle name="Percent 3 7" xfId="1563"/>
    <cellStyle name="Percent 4" xfId="835"/>
    <cellStyle name="Percent 4 2" xfId="836"/>
    <cellStyle name="Percent 4 2 2" xfId="837"/>
    <cellStyle name="Percent 4 2 3" xfId="838"/>
    <cellStyle name="Percent 4 3" xfId="839"/>
    <cellStyle name="Percent 4 4" xfId="840"/>
    <cellStyle name="Percent 5" xfId="841"/>
    <cellStyle name="Percent 5 2" xfId="842"/>
    <cellStyle name="Percent 5 2 2" xfId="843"/>
    <cellStyle name="Percent 5 2 2 2" xfId="844"/>
    <cellStyle name="Percent 5 2 2 2 2" xfId="845"/>
    <cellStyle name="Percent 5 2 2 2 2 2" xfId="1516"/>
    <cellStyle name="Percent 5 2 2 2 2 3" xfId="2141"/>
    <cellStyle name="Percent 5 2 2 2 3" xfId="1204"/>
    <cellStyle name="Percent 5 2 2 2 4" xfId="1829"/>
    <cellStyle name="Percent 5 2 2 3" xfId="846"/>
    <cellStyle name="Percent 5 2 2 3 2" xfId="1360"/>
    <cellStyle name="Percent 5 2 2 3 3" xfId="1985"/>
    <cellStyle name="Percent 5 2 2 4" xfId="1048"/>
    <cellStyle name="Percent 5 2 2 5" xfId="1673"/>
    <cellStyle name="Percent 5 2 3" xfId="847"/>
    <cellStyle name="Percent 5 2 3 2" xfId="848"/>
    <cellStyle name="Percent 5 2 3 2 2" xfId="1416"/>
    <cellStyle name="Percent 5 2 3 2 3" xfId="2041"/>
    <cellStyle name="Percent 5 2 3 3" xfId="1104"/>
    <cellStyle name="Percent 5 2 3 4" xfId="1729"/>
    <cellStyle name="Percent 5 2 4" xfId="849"/>
    <cellStyle name="Percent 5 2 4 2" xfId="1260"/>
    <cellStyle name="Percent 5 2 4 3" xfId="1885"/>
    <cellStyle name="Percent 5 2 5" xfId="960"/>
    <cellStyle name="Percent 5 2 6" xfId="1573"/>
    <cellStyle name="Percent 5 3" xfId="850"/>
    <cellStyle name="Percent 5 4" xfId="851"/>
    <cellStyle name="Percent 5 4 2" xfId="852"/>
    <cellStyle name="Percent 5 4 2 2" xfId="1407"/>
    <cellStyle name="Percent 5 4 2 3" xfId="2032"/>
    <cellStyle name="Percent 5 4 3" xfId="1095"/>
    <cellStyle name="Percent 5 4 4" xfId="1720"/>
    <cellStyle name="Percent 5 5" xfId="853"/>
    <cellStyle name="Percent 5 5 2" xfId="1251"/>
    <cellStyle name="Percent 5 5 3" xfId="1876"/>
    <cellStyle name="Percent 5 6" xfId="951"/>
    <cellStyle name="Percent 5 7" xfId="1564"/>
    <cellStyle name="Percent 6" xfId="854"/>
    <cellStyle name="Percent 7" xfId="855"/>
    <cellStyle name="Percent 7 2" xfId="856"/>
    <cellStyle name="Percent 7 2 2" xfId="857"/>
    <cellStyle name="Percent 7 2 2 2" xfId="1535"/>
    <cellStyle name="Percent 7 2 2 3" xfId="2160"/>
    <cellStyle name="Percent 7 2 3" xfId="1223"/>
    <cellStyle name="Percent 7 2 4" xfId="1848"/>
    <cellStyle name="Percent 7 3" xfId="858"/>
    <cellStyle name="Percent 7 3 2" xfId="1379"/>
    <cellStyle name="Percent 7 3 3" xfId="2004"/>
    <cellStyle name="Percent 7 4" xfId="1067"/>
    <cellStyle name="Percent 7 5" xfId="1692"/>
    <cellStyle name="Plain" xfId="859"/>
    <cellStyle name="Plain 2" xfId="860"/>
    <cellStyle name="Plain 2 2" xfId="861"/>
    <cellStyle name="Plain 2 2 2" xfId="862"/>
    <cellStyle name="Plain 2 2 3" xfId="863"/>
    <cellStyle name="Plain 2 3" xfId="864"/>
    <cellStyle name="Plain 2 3 2" xfId="865"/>
    <cellStyle name="Plain 2 3 3" xfId="866"/>
    <cellStyle name="Plain 2 4" xfId="867"/>
    <cellStyle name="Plain 2 5" xfId="868"/>
    <cellStyle name="Plain 2 6" xfId="869"/>
    <cellStyle name="Plain 2 7" xfId="870"/>
    <cellStyle name="Plain 3" xfId="871"/>
    <cellStyle name="Plain 3 2" xfId="872"/>
    <cellStyle name="Plain 3 2 2" xfId="873"/>
    <cellStyle name="Plain 3 2 3" xfId="874"/>
    <cellStyle name="Plain 3 3" xfId="875"/>
    <cellStyle name="Plain 3 4" xfId="876"/>
    <cellStyle name="Plain 4" xfId="877"/>
    <cellStyle name="Plain 4 2" xfId="878"/>
    <cellStyle name="Plain 4 3" xfId="879"/>
    <cellStyle name="Plain 5" xfId="880"/>
    <cellStyle name="Title" xfId="885" builtinId="15" customBuiltin="1"/>
    <cellStyle name="Total" xfId="900" builtinId="25" customBuiltin="1"/>
    <cellStyle name="Total 2" xfId="881"/>
    <cellStyle name="Total 2 2" xfId="882"/>
    <cellStyle name="Warning Text" xfId="898" builtinId="11" customBuiltin="1"/>
    <cellStyle name="Warning Text 2" xfId="883"/>
    <cellStyle name="Warning Text 2 2" xfId="884"/>
  </cellStyles>
  <dxfs count="9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72"/>
  <sheetViews>
    <sheetView showGridLines="0" tabSelected="1" topLeftCell="B1" zoomScaleNormal="100" workbookViewId="0">
      <pane ySplit="7" topLeftCell="A8" activePane="bottomLeft" state="frozen"/>
      <selection activeCell="AB3" sqref="AB3"/>
      <selection pane="bottomLeft" activeCell="K26" sqref="K26"/>
    </sheetView>
  </sheetViews>
  <sheetFormatPr defaultRowHeight="12"/>
  <cols>
    <col min="1" max="1" width="35" hidden="1" customWidth="1"/>
    <col min="2" max="2" width="1.5" customWidth="1"/>
    <col min="3" max="3" width="19.5" customWidth="1"/>
    <col min="4" max="4" width="68" bestFit="1" customWidth="1"/>
    <col min="5" max="6" width="8.83203125" bestFit="1" customWidth="1"/>
    <col min="7" max="7" width="10.33203125" customWidth="1"/>
    <col min="8" max="8" width="8.83203125" bestFit="1" customWidth="1"/>
    <col min="9" max="9" width="2.5" customWidth="1"/>
    <col min="10" max="10" width="10.5" style="22" bestFit="1" customWidth="1"/>
    <col min="11" max="12" width="8.83203125" style="22" bestFit="1" customWidth="1"/>
    <col min="13" max="13" width="10.1640625" style="22" bestFit="1" customWidth="1"/>
    <col min="14" max="14" width="2.33203125" style="22" customWidth="1"/>
    <col min="15" max="15" width="8.1640625" style="37" bestFit="1" customWidth="1"/>
    <col min="16" max="16" width="8.83203125" style="37" bestFit="1" customWidth="1"/>
    <col min="17" max="17" width="9.1640625" style="37" bestFit="1" customWidth="1"/>
    <col min="18" max="18" width="8.83203125" style="37" bestFit="1" customWidth="1"/>
    <col min="19" max="19" width="3.5" customWidth="1"/>
    <col min="26" max="33" width="9.33203125" customWidth="1"/>
  </cols>
  <sheetData>
    <row r="2" spans="1:33">
      <c r="C2" s="1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4"/>
      <c r="P2" s="4"/>
      <c r="Q2" s="4"/>
      <c r="R2" s="4"/>
      <c r="S2" s="5"/>
    </row>
    <row r="3" spans="1:33" ht="18.75">
      <c r="C3" s="6"/>
      <c r="D3" s="7" t="s">
        <v>0</v>
      </c>
      <c r="E3" s="7"/>
      <c r="F3" s="7"/>
      <c r="G3" s="7"/>
      <c r="H3" s="7"/>
      <c r="I3" s="7"/>
      <c r="J3" s="7"/>
      <c r="K3" s="7" t="s">
        <v>126</v>
      </c>
      <c r="L3" s="7"/>
      <c r="M3" s="7"/>
      <c r="N3" s="7"/>
      <c r="O3" s="8"/>
      <c r="P3" s="8"/>
      <c r="Q3" s="54">
        <v>43525</v>
      </c>
      <c r="R3" s="54"/>
      <c r="S3" s="9"/>
    </row>
    <row r="4" spans="1:33">
      <c r="C4" s="6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2"/>
      <c r="P4" s="12"/>
      <c r="Q4" s="12"/>
      <c r="R4" s="12"/>
      <c r="S4" s="9"/>
    </row>
    <row r="5" spans="1:33">
      <c r="C5" s="1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4"/>
      <c r="P5" s="4"/>
      <c r="Q5" s="4"/>
      <c r="R5" s="4"/>
      <c r="S5" s="5"/>
    </row>
    <row r="6" spans="1:33">
      <c r="C6" s="6"/>
      <c r="D6" s="13"/>
      <c r="E6" s="53" t="s">
        <v>1</v>
      </c>
      <c r="F6" s="53"/>
      <c r="G6" s="53"/>
      <c r="H6" s="53"/>
      <c r="I6" s="13"/>
      <c r="J6" s="53" t="s">
        <v>2</v>
      </c>
      <c r="K6" s="53"/>
      <c r="L6" s="53"/>
      <c r="M6" s="53"/>
      <c r="N6" s="13"/>
      <c r="O6" s="55" t="s">
        <v>3</v>
      </c>
      <c r="P6" s="55"/>
      <c r="Q6" s="55"/>
      <c r="R6" s="55"/>
      <c r="S6" s="9"/>
      <c r="Z6" s="53" t="s">
        <v>4</v>
      </c>
      <c r="AA6" s="53"/>
      <c r="AB6" s="53"/>
      <c r="AC6" s="53"/>
      <c r="AD6" s="53" t="s">
        <v>5</v>
      </c>
      <c r="AE6" s="53"/>
      <c r="AF6" s="53"/>
      <c r="AG6" s="53"/>
    </row>
    <row r="7" spans="1:33">
      <c r="C7" s="6"/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/>
      <c r="J7" s="13" t="s">
        <v>7</v>
      </c>
      <c r="K7" s="13" t="s">
        <v>8</v>
      </c>
      <c r="L7" s="13" t="s">
        <v>9</v>
      </c>
      <c r="M7" s="13" t="s">
        <v>10</v>
      </c>
      <c r="N7" s="13"/>
      <c r="O7" s="14" t="s">
        <v>7</v>
      </c>
      <c r="P7" s="14" t="s">
        <v>8</v>
      </c>
      <c r="Q7" s="14" t="s">
        <v>9</v>
      </c>
      <c r="R7" s="14" t="s">
        <v>10</v>
      </c>
      <c r="S7" s="9"/>
      <c r="V7" s="15" t="s">
        <v>11</v>
      </c>
      <c r="W7" s="15" t="s">
        <v>1</v>
      </c>
      <c r="X7" s="15" t="s">
        <v>12</v>
      </c>
      <c r="Z7" s="13" t="s">
        <v>7</v>
      </c>
      <c r="AA7" s="13" t="s">
        <v>8</v>
      </c>
      <c r="AB7" s="13" t="s">
        <v>9</v>
      </c>
      <c r="AC7" s="13" t="s">
        <v>10</v>
      </c>
      <c r="AD7" s="13" t="s">
        <v>7</v>
      </c>
      <c r="AE7" s="13" t="s">
        <v>8</v>
      </c>
      <c r="AF7" s="13" t="s">
        <v>9</v>
      </c>
      <c r="AG7" s="13" t="s">
        <v>10</v>
      </c>
    </row>
    <row r="8" spans="1:33">
      <c r="A8" s="16" t="s">
        <v>13</v>
      </c>
      <c r="B8" s="16" t="s">
        <v>14</v>
      </c>
      <c r="C8" s="6"/>
      <c r="D8" s="17" t="s">
        <v>15</v>
      </c>
      <c r="E8" s="48">
        <v>1782.5</v>
      </c>
      <c r="F8" s="48">
        <v>1069.5</v>
      </c>
      <c r="G8" s="48">
        <v>1426</v>
      </c>
      <c r="H8" s="48">
        <v>713</v>
      </c>
      <c r="I8" s="44"/>
      <c r="J8" s="50">
        <v>1527.25</v>
      </c>
      <c r="K8" s="50">
        <v>1123.33</v>
      </c>
      <c r="L8" s="50">
        <v>1028.3800000000001</v>
      </c>
      <c r="M8" s="50">
        <v>755</v>
      </c>
      <c r="N8" s="18"/>
      <c r="O8" s="40">
        <f t="shared" ref="O8:O62" si="0">IFERROR(IF(E8=0,1,J8/E8),"n/a")</f>
        <v>0.85680224403927063</v>
      </c>
      <c r="P8" s="40">
        <f t="shared" ref="P8:P62" si="1">IFERROR(IF(F8=0,1,K8/F8),"n/a")</f>
        <v>1.0503319308087891</v>
      </c>
      <c r="Q8" s="40">
        <f t="shared" ref="Q8:Q62" si="2">IFERROR(IF(G8=0,1,L8/G8),"n/a")</f>
        <v>0.72116409537166903</v>
      </c>
      <c r="R8" s="40">
        <f t="shared" ref="R8:R62" si="3">IFERROR(IF(H8=0,1,M8/H8),"n/a")</f>
        <v>1.05890603085554</v>
      </c>
      <c r="S8" s="9"/>
      <c r="V8" s="19">
        <f>SUM(J8:M8)</f>
        <v>4433.96</v>
      </c>
      <c r="W8" s="19">
        <f>SUM(E8:H8)</f>
        <v>4991</v>
      </c>
      <c r="X8" s="43">
        <f>V8/W8</f>
        <v>0.88839110398717691</v>
      </c>
      <c r="Z8" s="51">
        <v>1527.25</v>
      </c>
      <c r="AA8" s="51">
        <v>1123.33</v>
      </c>
      <c r="AB8" s="51">
        <v>1028.3800000000001</v>
      </c>
      <c r="AC8" s="51">
        <v>755</v>
      </c>
      <c r="AD8" s="51">
        <v>0</v>
      </c>
      <c r="AE8" s="51">
        <v>0</v>
      </c>
      <c r="AF8" s="51">
        <v>0</v>
      </c>
      <c r="AG8" s="51">
        <v>0</v>
      </c>
    </row>
    <row r="9" spans="1:33">
      <c r="A9" s="16" t="s">
        <v>16</v>
      </c>
      <c r="B9" s="16" t="s">
        <v>14</v>
      </c>
      <c r="C9" s="6"/>
      <c r="D9" s="17" t="s">
        <v>17</v>
      </c>
      <c r="E9" s="48">
        <v>2108</v>
      </c>
      <c r="F9" s="48">
        <v>1069.5</v>
      </c>
      <c r="G9" s="48">
        <v>1178</v>
      </c>
      <c r="H9" s="48">
        <v>1069.5</v>
      </c>
      <c r="I9" s="44"/>
      <c r="J9" s="50">
        <v>1405</v>
      </c>
      <c r="K9" s="50">
        <v>1046</v>
      </c>
      <c r="L9" s="50">
        <v>1246.5</v>
      </c>
      <c r="M9" s="50">
        <v>1019.3299999999999</v>
      </c>
      <c r="N9" s="20"/>
      <c r="O9" s="40">
        <f t="shared" si="0"/>
        <v>0.66650853889943074</v>
      </c>
      <c r="P9" s="40">
        <f t="shared" si="1"/>
        <v>0.97802711547452081</v>
      </c>
      <c r="Q9" s="40">
        <f t="shared" si="2"/>
        <v>1.0581494057724958</v>
      </c>
      <c r="R9" s="40">
        <f t="shared" si="3"/>
        <v>0.95309022907900887</v>
      </c>
      <c r="S9" s="9"/>
      <c r="V9" s="42">
        <f t="shared" ref="V9:V63" si="4">SUM(J9:M9)</f>
        <v>4716.83</v>
      </c>
      <c r="W9" s="42">
        <f t="shared" ref="W9:W63" si="5">SUM(E9:H9)</f>
        <v>5425</v>
      </c>
      <c r="X9" s="43">
        <f>V9/W9</f>
        <v>0.86946175115207369</v>
      </c>
      <c r="Z9" s="51">
        <v>1405</v>
      </c>
      <c r="AA9" s="51">
        <v>1046</v>
      </c>
      <c r="AB9" s="51">
        <v>1246.5</v>
      </c>
      <c r="AC9" s="51">
        <v>1019.3299999999999</v>
      </c>
      <c r="AD9" s="51">
        <v>0</v>
      </c>
      <c r="AE9" s="51">
        <v>0</v>
      </c>
      <c r="AF9" s="51">
        <v>0</v>
      </c>
      <c r="AG9" s="51">
        <v>0</v>
      </c>
    </row>
    <row r="10" spans="1:33">
      <c r="A10" s="16" t="s">
        <v>18</v>
      </c>
      <c r="B10" s="16" t="s">
        <v>14</v>
      </c>
      <c r="C10" s="6"/>
      <c r="D10" s="17" t="s">
        <v>19</v>
      </c>
      <c r="E10" s="48">
        <v>1286.5</v>
      </c>
      <c r="F10" s="48">
        <v>1426</v>
      </c>
      <c r="G10" s="48">
        <v>1999.5</v>
      </c>
      <c r="H10" s="48">
        <v>713</v>
      </c>
      <c r="I10" s="44"/>
      <c r="J10" s="50">
        <v>1258.3600000000001</v>
      </c>
      <c r="K10" s="50">
        <v>1129.25</v>
      </c>
      <c r="L10" s="50">
        <v>1347.52</v>
      </c>
      <c r="M10" s="50">
        <v>638</v>
      </c>
      <c r="N10" s="18"/>
      <c r="O10" s="40">
        <f t="shared" si="0"/>
        <v>0.97812670034978633</v>
      </c>
      <c r="P10" s="40">
        <f t="shared" si="1"/>
        <v>0.79190042075736322</v>
      </c>
      <c r="Q10" s="40">
        <f t="shared" si="2"/>
        <v>0.67392848212053014</v>
      </c>
      <c r="R10" s="40">
        <f t="shared" si="3"/>
        <v>0.8948106591865358</v>
      </c>
      <c r="S10" s="9"/>
      <c r="V10" s="42">
        <f t="shared" si="4"/>
        <v>4373.13</v>
      </c>
      <c r="W10" s="42">
        <f t="shared" si="5"/>
        <v>5425</v>
      </c>
      <c r="X10" s="43">
        <f t="shared" ref="X10:X64" si="6">V10/W10</f>
        <v>0.8061069124423963</v>
      </c>
      <c r="Z10" s="51">
        <v>1198.8600000000001</v>
      </c>
      <c r="AA10" s="51">
        <v>1105.25</v>
      </c>
      <c r="AB10" s="51">
        <v>1336.02</v>
      </c>
      <c r="AC10" s="51">
        <v>626.5</v>
      </c>
      <c r="AD10" s="51">
        <v>59.5</v>
      </c>
      <c r="AE10" s="51">
        <v>24</v>
      </c>
      <c r="AF10" s="51">
        <v>11.5</v>
      </c>
      <c r="AG10" s="51">
        <v>11.5</v>
      </c>
    </row>
    <row r="11" spans="1:33">
      <c r="A11" s="16" t="s">
        <v>20</v>
      </c>
      <c r="B11" s="16" t="s">
        <v>14</v>
      </c>
      <c r="C11" s="6"/>
      <c r="D11" s="17" t="s">
        <v>21</v>
      </c>
      <c r="E11" s="48">
        <v>1643</v>
      </c>
      <c r="F11" s="48">
        <v>1426</v>
      </c>
      <c r="G11" s="48">
        <v>1534.5</v>
      </c>
      <c r="H11" s="48">
        <v>713</v>
      </c>
      <c r="I11" s="44"/>
      <c r="J11" s="50">
        <v>1617.5</v>
      </c>
      <c r="K11" s="50">
        <v>1344.5</v>
      </c>
      <c r="L11" s="50">
        <v>1023.5</v>
      </c>
      <c r="M11" s="50">
        <v>769.5</v>
      </c>
      <c r="N11" s="18"/>
      <c r="O11" s="40">
        <f t="shared" si="0"/>
        <v>0.98447961046865495</v>
      </c>
      <c r="P11" s="40">
        <f t="shared" si="1"/>
        <v>0.94284712482468447</v>
      </c>
      <c r="Q11" s="40">
        <f t="shared" si="2"/>
        <v>0.66699250570218316</v>
      </c>
      <c r="R11" s="40">
        <f t="shared" si="3"/>
        <v>1.079242636746143</v>
      </c>
      <c r="S11" s="9"/>
      <c r="V11" s="42">
        <f t="shared" si="4"/>
        <v>4755</v>
      </c>
      <c r="W11" s="42">
        <f t="shared" si="5"/>
        <v>5316.5</v>
      </c>
      <c r="X11" s="43">
        <f t="shared" si="6"/>
        <v>0.89438540393115773</v>
      </c>
      <c r="Z11" s="51">
        <v>1617.5</v>
      </c>
      <c r="AA11" s="51">
        <v>1333</v>
      </c>
      <c r="AB11" s="51">
        <v>1023.5</v>
      </c>
      <c r="AC11" s="51">
        <v>759</v>
      </c>
      <c r="AD11" s="51">
        <v>0</v>
      </c>
      <c r="AE11" s="51">
        <v>11.5</v>
      </c>
      <c r="AF11" s="51">
        <v>0</v>
      </c>
      <c r="AG11" s="51">
        <v>10.5</v>
      </c>
    </row>
    <row r="12" spans="1:33">
      <c r="A12" s="16" t="s">
        <v>22</v>
      </c>
      <c r="B12" s="16" t="s">
        <v>14</v>
      </c>
      <c r="C12" s="6"/>
      <c r="D12" s="17" t="s">
        <v>23</v>
      </c>
      <c r="E12" s="48">
        <v>1178</v>
      </c>
      <c r="F12" s="48">
        <v>1069.5</v>
      </c>
      <c r="G12" s="48">
        <v>1178</v>
      </c>
      <c r="H12" s="48">
        <v>713</v>
      </c>
      <c r="I12" s="44"/>
      <c r="J12" s="50">
        <v>1175.5</v>
      </c>
      <c r="K12" s="50">
        <v>1045.5</v>
      </c>
      <c r="L12" s="50">
        <v>853.5</v>
      </c>
      <c r="M12" s="50">
        <v>726.5</v>
      </c>
      <c r="N12" s="18"/>
      <c r="O12" s="40">
        <f t="shared" si="0"/>
        <v>0.99787775891341257</v>
      </c>
      <c r="P12" s="40">
        <f t="shared" si="1"/>
        <v>0.97755960729312763</v>
      </c>
      <c r="Q12" s="40">
        <f t="shared" si="2"/>
        <v>0.72453310696095075</v>
      </c>
      <c r="R12" s="40">
        <f t="shared" si="3"/>
        <v>1.0189340813464236</v>
      </c>
      <c r="S12" s="9"/>
      <c r="V12" s="42">
        <f t="shared" si="4"/>
        <v>3801</v>
      </c>
      <c r="W12" s="42">
        <f t="shared" si="5"/>
        <v>4138.5</v>
      </c>
      <c r="X12" s="43">
        <f t="shared" si="6"/>
        <v>0.91844871330192102</v>
      </c>
      <c r="Z12" s="51">
        <v>1175.5</v>
      </c>
      <c r="AA12" s="51">
        <v>1045.5</v>
      </c>
      <c r="AB12" s="51">
        <v>829.5</v>
      </c>
      <c r="AC12" s="51">
        <v>726.5</v>
      </c>
      <c r="AD12" s="51">
        <v>0</v>
      </c>
      <c r="AE12" s="51">
        <v>0</v>
      </c>
      <c r="AF12" s="51">
        <v>24</v>
      </c>
      <c r="AG12" s="51">
        <v>0</v>
      </c>
    </row>
    <row r="13" spans="1:33">
      <c r="A13" s="16" t="s">
        <v>24</v>
      </c>
      <c r="B13" s="16" t="s">
        <v>14</v>
      </c>
      <c r="C13" s="6"/>
      <c r="D13" s="17" t="s">
        <v>25</v>
      </c>
      <c r="E13" s="48">
        <v>3921.5</v>
      </c>
      <c r="F13" s="48">
        <v>3921.5</v>
      </c>
      <c r="G13" s="48">
        <v>2139</v>
      </c>
      <c r="H13" s="48">
        <v>2139</v>
      </c>
      <c r="I13" s="44"/>
      <c r="J13" s="50">
        <v>3168</v>
      </c>
      <c r="K13" s="50">
        <v>3176.75</v>
      </c>
      <c r="L13" s="50">
        <v>1811.75</v>
      </c>
      <c r="M13" s="50">
        <v>1911.5</v>
      </c>
      <c r="N13" s="20"/>
      <c r="O13" s="40">
        <f t="shared" si="0"/>
        <v>0.80785413744740531</v>
      </c>
      <c r="P13" s="40">
        <f t="shared" si="1"/>
        <v>0.81008542649496362</v>
      </c>
      <c r="Q13" s="40">
        <f t="shared" si="2"/>
        <v>0.84700794763908371</v>
      </c>
      <c r="R13" s="40">
        <f t="shared" si="3"/>
        <v>0.89364188873305284</v>
      </c>
      <c r="S13" s="9"/>
      <c r="V13" s="42">
        <f t="shared" si="4"/>
        <v>10068</v>
      </c>
      <c r="W13" s="42">
        <f t="shared" si="5"/>
        <v>12121</v>
      </c>
      <c r="X13" s="43">
        <f t="shared" si="6"/>
        <v>0.83062453592937879</v>
      </c>
      <c r="Z13" s="51">
        <v>3168</v>
      </c>
      <c r="AA13" s="51">
        <v>3176.75</v>
      </c>
      <c r="AB13" s="51">
        <v>1811.75</v>
      </c>
      <c r="AC13" s="51">
        <v>1911.5</v>
      </c>
      <c r="AD13" s="51">
        <v>0</v>
      </c>
      <c r="AE13" s="51">
        <v>0</v>
      </c>
      <c r="AF13" s="51">
        <v>0</v>
      </c>
      <c r="AG13" s="51">
        <v>0</v>
      </c>
    </row>
    <row r="14" spans="1:33">
      <c r="A14" s="16" t="s">
        <v>26</v>
      </c>
      <c r="B14" s="16" t="s">
        <v>14</v>
      </c>
      <c r="C14" s="6"/>
      <c r="D14" s="17" t="s">
        <v>27</v>
      </c>
      <c r="E14" s="48">
        <v>1643</v>
      </c>
      <c r="F14" s="48">
        <v>1069.5</v>
      </c>
      <c r="G14" s="48">
        <v>1534.5</v>
      </c>
      <c r="H14" s="48">
        <v>713</v>
      </c>
      <c r="I14" s="44"/>
      <c r="J14" s="50">
        <v>1253.73</v>
      </c>
      <c r="K14" s="50">
        <v>1023.25</v>
      </c>
      <c r="L14" s="50">
        <v>893.25</v>
      </c>
      <c r="M14" s="50">
        <v>770</v>
      </c>
      <c r="N14" s="18"/>
      <c r="O14" s="40">
        <f t="shared" si="0"/>
        <v>0.76307364576993308</v>
      </c>
      <c r="P14" s="40">
        <f t="shared" si="1"/>
        <v>0.9567554932211314</v>
      </c>
      <c r="Q14" s="40">
        <f t="shared" si="2"/>
        <v>0.58211143695014667</v>
      </c>
      <c r="R14" s="40">
        <f t="shared" si="3"/>
        <v>1.0799438990182328</v>
      </c>
      <c r="S14" s="9"/>
      <c r="V14" s="42">
        <f t="shared" si="4"/>
        <v>3940.23</v>
      </c>
      <c r="W14" s="42">
        <f t="shared" si="5"/>
        <v>4960</v>
      </c>
      <c r="X14" s="43">
        <f t="shared" si="6"/>
        <v>0.79440120967741934</v>
      </c>
      <c r="Z14" s="51">
        <v>1253.73</v>
      </c>
      <c r="AA14" s="51">
        <v>1023.25</v>
      </c>
      <c r="AB14" s="51">
        <v>893.25</v>
      </c>
      <c r="AC14" s="51">
        <v>758.5</v>
      </c>
      <c r="AD14" s="51">
        <v>0</v>
      </c>
      <c r="AE14" s="51">
        <v>0</v>
      </c>
      <c r="AF14" s="51">
        <v>0</v>
      </c>
      <c r="AG14" s="51">
        <v>11.5</v>
      </c>
    </row>
    <row r="15" spans="1:33">
      <c r="A15" s="16" t="s">
        <v>28</v>
      </c>
      <c r="B15" s="16" t="s">
        <v>14</v>
      </c>
      <c r="C15" s="6"/>
      <c r="D15" s="17" t="s">
        <v>29</v>
      </c>
      <c r="E15" s="48">
        <v>1891</v>
      </c>
      <c r="F15" s="48">
        <v>1426</v>
      </c>
      <c r="G15" s="48">
        <v>1534.5</v>
      </c>
      <c r="H15" s="48">
        <v>1069.5</v>
      </c>
      <c r="I15" s="44"/>
      <c r="J15" s="50">
        <v>1940.25</v>
      </c>
      <c r="K15" s="50">
        <v>1414.5</v>
      </c>
      <c r="L15" s="50">
        <v>943.81000000000006</v>
      </c>
      <c r="M15" s="50">
        <v>1047.83</v>
      </c>
      <c r="N15" s="18"/>
      <c r="O15" s="40">
        <f t="shared" si="0"/>
        <v>1.0260444209413009</v>
      </c>
      <c r="P15" s="40">
        <f t="shared" si="1"/>
        <v>0.99193548387096775</v>
      </c>
      <c r="Q15" s="40">
        <f t="shared" si="2"/>
        <v>0.61506028022157055</v>
      </c>
      <c r="R15" s="40">
        <f t="shared" si="3"/>
        <v>0.97973819541841978</v>
      </c>
      <c r="S15" s="9"/>
      <c r="V15" s="42">
        <f t="shared" si="4"/>
        <v>5346.39</v>
      </c>
      <c r="W15" s="42">
        <f t="shared" si="5"/>
        <v>5921</v>
      </c>
      <c r="X15" s="43">
        <f t="shared" si="6"/>
        <v>0.90295389292349271</v>
      </c>
      <c r="Z15" s="51">
        <v>1926.75</v>
      </c>
      <c r="AA15" s="51">
        <v>1391.5</v>
      </c>
      <c r="AB15" s="51">
        <v>943.81000000000006</v>
      </c>
      <c r="AC15" s="51">
        <v>1025</v>
      </c>
      <c r="AD15" s="51">
        <v>13.5</v>
      </c>
      <c r="AE15" s="51">
        <v>23</v>
      </c>
      <c r="AF15" s="51">
        <v>0</v>
      </c>
      <c r="AG15" s="51">
        <v>22.83</v>
      </c>
    </row>
    <row r="16" spans="1:33">
      <c r="A16" s="16" t="s">
        <v>30</v>
      </c>
      <c r="B16" s="16" t="s">
        <v>14</v>
      </c>
      <c r="C16" s="6"/>
      <c r="D16" s="17" t="s">
        <v>31</v>
      </c>
      <c r="E16" s="48">
        <v>1286.5</v>
      </c>
      <c r="F16" s="48">
        <v>1069.5</v>
      </c>
      <c r="G16" s="48">
        <v>1999.5</v>
      </c>
      <c r="H16" s="48">
        <v>1069.5</v>
      </c>
      <c r="I16" s="44"/>
      <c r="J16" s="50">
        <v>1025.6599999999999</v>
      </c>
      <c r="K16" s="50">
        <v>1105</v>
      </c>
      <c r="L16" s="50">
        <v>1505.25</v>
      </c>
      <c r="M16" s="50">
        <v>1011</v>
      </c>
      <c r="N16" s="18"/>
      <c r="O16" s="40">
        <f t="shared" si="0"/>
        <v>0.79724834823163615</v>
      </c>
      <c r="P16" s="40">
        <f t="shared" si="1"/>
        <v>1.0331930808789154</v>
      </c>
      <c r="Q16" s="40">
        <f t="shared" si="2"/>
        <v>0.75281320330082524</v>
      </c>
      <c r="R16" s="40">
        <f t="shared" si="3"/>
        <v>0.94530154277699863</v>
      </c>
      <c r="S16" s="9"/>
      <c r="V16" s="42">
        <f t="shared" si="4"/>
        <v>4646.91</v>
      </c>
      <c r="W16" s="42">
        <f t="shared" si="5"/>
        <v>5425</v>
      </c>
      <c r="X16" s="43">
        <f t="shared" si="6"/>
        <v>0.85657327188940091</v>
      </c>
      <c r="Z16" s="51">
        <v>970.66</v>
      </c>
      <c r="AA16" s="51">
        <v>1035</v>
      </c>
      <c r="AB16" s="51">
        <v>1485.75</v>
      </c>
      <c r="AC16" s="51">
        <v>953.5</v>
      </c>
      <c r="AD16" s="51">
        <v>55</v>
      </c>
      <c r="AE16" s="51">
        <v>70</v>
      </c>
      <c r="AF16" s="51">
        <v>19.5</v>
      </c>
      <c r="AG16" s="51">
        <v>57.5</v>
      </c>
    </row>
    <row r="17" spans="1:33">
      <c r="A17" s="16" t="s">
        <v>32</v>
      </c>
      <c r="B17" s="16" t="s">
        <v>14</v>
      </c>
      <c r="C17" s="6"/>
      <c r="D17" s="17" t="s">
        <v>33</v>
      </c>
      <c r="E17" s="48">
        <v>1782.5</v>
      </c>
      <c r="F17" s="48">
        <v>1782.5</v>
      </c>
      <c r="G17" s="48">
        <v>2231</v>
      </c>
      <c r="H17" s="48">
        <v>1069.5</v>
      </c>
      <c r="I17" s="44"/>
      <c r="J17" s="50">
        <v>2269.04</v>
      </c>
      <c r="K17" s="50">
        <v>2402.38</v>
      </c>
      <c r="L17" s="50">
        <v>1595.25</v>
      </c>
      <c r="M17" s="50">
        <v>789.5</v>
      </c>
      <c r="N17" s="18"/>
      <c r="O17" s="40">
        <f t="shared" si="0"/>
        <v>1.272953716690042</v>
      </c>
      <c r="P17" s="40">
        <f t="shared" si="1"/>
        <v>1.3477587657784011</v>
      </c>
      <c r="Q17" s="40">
        <f t="shared" si="2"/>
        <v>0.71503809950694752</v>
      </c>
      <c r="R17" s="40">
        <f t="shared" si="3"/>
        <v>0.73819541841982239</v>
      </c>
      <c r="S17" s="9"/>
      <c r="V17" s="42">
        <f t="shared" si="4"/>
        <v>7056.17</v>
      </c>
      <c r="W17" s="42">
        <f t="shared" si="5"/>
        <v>6865.5</v>
      </c>
      <c r="X17" s="43">
        <f t="shared" si="6"/>
        <v>1.0277721943048577</v>
      </c>
      <c r="Z17" s="51">
        <v>2269.04</v>
      </c>
      <c r="AA17" s="51">
        <v>2381.4</v>
      </c>
      <c r="AB17" s="51">
        <v>1595.25</v>
      </c>
      <c r="AC17" s="51">
        <v>778</v>
      </c>
      <c r="AD17" s="51">
        <v>0</v>
      </c>
      <c r="AE17" s="51">
        <v>20.98</v>
      </c>
      <c r="AF17" s="51">
        <v>0</v>
      </c>
      <c r="AG17" s="51">
        <v>11.5</v>
      </c>
    </row>
    <row r="18" spans="1:33">
      <c r="A18" s="16" t="s">
        <v>34</v>
      </c>
      <c r="B18" s="16" t="s">
        <v>14</v>
      </c>
      <c r="C18" s="6"/>
      <c r="D18" s="17" t="s">
        <v>35</v>
      </c>
      <c r="E18" s="48">
        <v>1293</v>
      </c>
      <c r="F18" s="48">
        <v>1069.5</v>
      </c>
      <c r="G18" s="48">
        <v>1178</v>
      </c>
      <c r="H18" s="48">
        <v>1069.5</v>
      </c>
      <c r="I18" s="44"/>
      <c r="J18" s="50">
        <v>1076.5</v>
      </c>
      <c r="K18" s="50">
        <v>1068.5</v>
      </c>
      <c r="L18" s="50">
        <v>1228.3200000000002</v>
      </c>
      <c r="M18" s="50">
        <v>1068</v>
      </c>
      <c r="N18" s="21"/>
      <c r="O18" s="40">
        <f t="shared" si="0"/>
        <v>0.83255993812838358</v>
      </c>
      <c r="P18" s="40">
        <f t="shared" si="1"/>
        <v>0.99906498363721363</v>
      </c>
      <c r="Q18" s="40">
        <f t="shared" si="2"/>
        <v>1.0427164685908321</v>
      </c>
      <c r="R18" s="40">
        <f t="shared" si="3"/>
        <v>0.99859747545582045</v>
      </c>
      <c r="S18" s="9"/>
      <c r="V18" s="42">
        <f t="shared" si="4"/>
        <v>4441.32</v>
      </c>
      <c r="W18" s="42">
        <f t="shared" si="5"/>
        <v>4610</v>
      </c>
      <c r="X18" s="43">
        <f t="shared" si="6"/>
        <v>0.96340997830802599</v>
      </c>
      <c r="Z18" s="51">
        <v>1076.5</v>
      </c>
      <c r="AA18" s="51">
        <v>1068.5</v>
      </c>
      <c r="AB18" s="51">
        <v>1228.3200000000002</v>
      </c>
      <c r="AC18" s="51">
        <v>1045</v>
      </c>
      <c r="AD18" s="51">
        <v>0</v>
      </c>
      <c r="AE18" s="51">
        <v>0</v>
      </c>
      <c r="AF18" s="51">
        <v>0</v>
      </c>
      <c r="AG18" s="51">
        <v>23</v>
      </c>
    </row>
    <row r="19" spans="1:33">
      <c r="A19" s="16" t="s">
        <v>36</v>
      </c>
      <c r="B19" s="16" t="s">
        <v>14</v>
      </c>
      <c r="C19" s="6"/>
      <c r="D19" s="17" t="s">
        <v>37</v>
      </c>
      <c r="E19" s="48">
        <v>1643</v>
      </c>
      <c r="F19" s="48">
        <v>1426</v>
      </c>
      <c r="G19" s="48">
        <v>1891</v>
      </c>
      <c r="H19" s="48">
        <v>713</v>
      </c>
      <c r="I19" s="44"/>
      <c r="J19" s="50">
        <v>1444.15</v>
      </c>
      <c r="K19" s="50">
        <v>1452.5</v>
      </c>
      <c r="L19" s="50">
        <v>1712.9</v>
      </c>
      <c r="M19" s="50">
        <v>712</v>
      </c>
      <c r="N19" s="18"/>
      <c r="O19" s="40">
        <f t="shared" si="0"/>
        <v>0.87897139379184419</v>
      </c>
      <c r="P19" s="40">
        <f t="shared" si="1"/>
        <v>1.0185834502103788</v>
      </c>
      <c r="Q19" s="40">
        <f t="shared" si="2"/>
        <v>0.90581702802749875</v>
      </c>
      <c r="R19" s="40">
        <f t="shared" si="3"/>
        <v>0.99859747545582045</v>
      </c>
      <c r="S19" s="9"/>
      <c r="V19" s="42">
        <f t="shared" si="4"/>
        <v>5321.55</v>
      </c>
      <c r="W19" s="42">
        <f t="shared" si="5"/>
        <v>5673</v>
      </c>
      <c r="X19" s="43">
        <f t="shared" si="6"/>
        <v>0.93804865150713912</v>
      </c>
      <c r="Z19" s="51">
        <v>1444.15</v>
      </c>
      <c r="AA19" s="51">
        <v>1394</v>
      </c>
      <c r="AB19" s="51">
        <v>1712.9</v>
      </c>
      <c r="AC19" s="51">
        <v>689</v>
      </c>
      <c r="AD19" s="51">
        <v>0</v>
      </c>
      <c r="AE19" s="51">
        <v>58.5</v>
      </c>
      <c r="AF19" s="51">
        <v>0</v>
      </c>
      <c r="AG19" s="51">
        <v>23</v>
      </c>
    </row>
    <row r="20" spans="1:33">
      <c r="A20" s="16" t="s">
        <v>38</v>
      </c>
      <c r="B20" s="16" t="s">
        <v>14</v>
      </c>
      <c r="C20" s="6"/>
      <c r="D20" s="17" t="s">
        <v>39</v>
      </c>
      <c r="E20" s="48">
        <v>1643</v>
      </c>
      <c r="F20" s="48">
        <v>1069.5</v>
      </c>
      <c r="G20" s="48">
        <v>1534.5</v>
      </c>
      <c r="H20" s="48">
        <v>713</v>
      </c>
      <c r="I20" s="44"/>
      <c r="J20" s="50">
        <v>1370.63</v>
      </c>
      <c r="K20" s="50">
        <v>1128</v>
      </c>
      <c r="L20" s="50">
        <v>1292.71</v>
      </c>
      <c r="M20" s="50">
        <v>659.5</v>
      </c>
      <c r="N20" s="18"/>
      <c r="O20" s="40">
        <f t="shared" si="0"/>
        <v>0.83422398052343283</v>
      </c>
      <c r="P20" s="40">
        <f t="shared" si="1"/>
        <v>1.0546984572230014</v>
      </c>
      <c r="Q20" s="40">
        <f t="shared" si="2"/>
        <v>0.84243075920495281</v>
      </c>
      <c r="R20" s="40">
        <f t="shared" si="3"/>
        <v>0.92496493688639547</v>
      </c>
      <c r="S20" s="9"/>
      <c r="V20" s="42">
        <f t="shared" si="4"/>
        <v>4450.84</v>
      </c>
      <c r="W20" s="42">
        <f t="shared" si="5"/>
        <v>4960</v>
      </c>
      <c r="X20" s="43">
        <f t="shared" si="6"/>
        <v>0.89734677419354847</v>
      </c>
      <c r="Z20" s="51">
        <v>1358.13</v>
      </c>
      <c r="AA20" s="51">
        <v>1069.5</v>
      </c>
      <c r="AB20" s="51">
        <v>1281.21</v>
      </c>
      <c r="AC20" s="51">
        <v>659.5</v>
      </c>
      <c r="AD20" s="51">
        <v>12.5</v>
      </c>
      <c r="AE20" s="51">
        <v>58.5</v>
      </c>
      <c r="AF20" s="51">
        <v>11.5</v>
      </c>
      <c r="AG20" s="51">
        <v>0</v>
      </c>
    </row>
    <row r="21" spans="1:33">
      <c r="A21" s="16" t="s">
        <v>40</v>
      </c>
      <c r="B21" s="16" t="s">
        <v>14</v>
      </c>
      <c r="C21" s="6"/>
      <c r="D21" s="17" t="s">
        <v>41</v>
      </c>
      <c r="E21" s="48">
        <v>3921.5</v>
      </c>
      <c r="F21" s="48">
        <v>3921.5</v>
      </c>
      <c r="G21" s="48">
        <v>356.5</v>
      </c>
      <c r="H21" s="48">
        <v>356.5</v>
      </c>
      <c r="I21" s="44"/>
      <c r="J21" s="50">
        <v>3589</v>
      </c>
      <c r="K21" s="50">
        <v>3614.5</v>
      </c>
      <c r="L21" s="50">
        <v>333.5</v>
      </c>
      <c r="M21" s="50">
        <v>284.75</v>
      </c>
      <c r="N21" s="18"/>
      <c r="O21" s="40">
        <f t="shared" si="0"/>
        <v>0.91521101619278333</v>
      </c>
      <c r="P21" s="40">
        <f t="shared" si="1"/>
        <v>0.9217136299885248</v>
      </c>
      <c r="Q21" s="40">
        <f t="shared" si="2"/>
        <v>0.93548387096774188</v>
      </c>
      <c r="R21" s="40">
        <f t="shared" si="3"/>
        <v>0.79873772791023845</v>
      </c>
      <c r="S21" s="9"/>
      <c r="V21" s="42">
        <f t="shared" si="4"/>
        <v>7821.75</v>
      </c>
      <c r="W21" s="42">
        <f t="shared" si="5"/>
        <v>8556</v>
      </c>
      <c r="X21" s="43">
        <f t="shared" si="6"/>
        <v>0.91418302945301544</v>
      </c>
      <c r="Z21" s="51">
        <v>3589</v>
      </c>
      <c r="AA21" s="51">
        <v>3614.5</v>
      </c>
      <c r="AB21" s="51">
        <v>333.5</v>
      </c>
      <c r="AC21" s="51">
        <v>284.75</v>
      </c>
      <c r="AD21" s="51">
        <v>0</v>
      </c>
      <c r="AE21" s="51">
        <v>0</v>
      </c>
      <c r="AF21" s="51">
        <v>0</v>
      </c>
      <c r="AG21" s="51">
        <v>0</v>
      </c>
    </row>
    <row r="22" spans="1:33">
      <c r="A22" s="16" t="s">
        <v>42</v>
      </c>
      <c r="B22" s="16" t="s">
        <v>14</v>
      </c>
      <c r="C22" s="6"/>
      <c r="D22" s="17" t="s">
        <v>43</v>
      </c>
      <c r="E22" s="48">
        <v>1643</v>
      </c>
      <c r="F22" s="48">
        <v>1426</v>
      </c>
      <c r="G22" s="48">
        <v>1891</v>
      </c>
      <c r="H22" s="48">
        <v>713</v>
      </c>
      <c r="I22" s="44"/>
      <c r="J22" s="50">
        <v>1617.17</v>
      </c>
      <c r="K22" s="50">
        <v>1402</v>
      </c>
      <c r="L22" s="50">
        <v>1392.48</v>
      </c>
      <c r="M22" s="50">
        <v>787.33</v>
      </c>
      <c r="N22" s="18"/>
      <c r="O22" s="40">
        <f t="shared" si="0"/>
        <v>0.98427875836883749</v>
      </c>
      <c r="P22" s="40">
        <f t="shared" si="1"/>
        <v>0.98316970546984572</v>
      </c>
      <c r="Q22" s="40">
        <f t="shared" si="2"/>
        <v>0.7363722897937599</v>
      </c>
      <c r="R22" s="40">
        <f t="shared" si="3"/>
        <v>1.1042496493688641</v>
      </c>
      <c r="S22" s="9"/>
      <c r="V22" s="42">
        <f t="shared" si="4"/>
        <v>5198.9799999999996</v>
      </c>
      <c r="W22" s="42">
        <f t="shared" si="5"/>
        <v>5673</v>
      </c>
      <c r="X22" s="43">
        <f t="shared" si="6"/>
        <v>0.9164427992243962</v>
      </c>
      <c r="Z22" s="51">
        <v>1617.17</v>
      </c>
      <c r="AA22" s="51">
        <v>1402</v>
      </c>
      <c r="AB22" s="51">
        <v>1392.48</v>
      </c>
      <c r="AC22" s="51">
        <v>787.33</v>
      </c>
      <c r="AD22" s="51">
        <v>0</v>
      </c>
      <c r="AE22" s="51">
        <v>0</v>
      </c>
      <c r="AF22" s="51">
        <v>0</v>
      </c>
      <c r="AG22" s="51">
        <v>0</v>
      </c>
    </row>
    <row r="23" spans="1:33">
      <c r="A23" s="16" t="s">
        <v>44</v>
      </c>
      <c r="B23" s="16"/>
      <c r="C23" s="6"/>
      <c r="D23" s="17" t="s">
        <v>45</v>
      </c>
      <c r="E23" s="48">
        <v>556.5</v>
      </c>
      <c r="F23" s="48"/>
      <c r="G23" s="48">
        <v>315</v>
      </c>
      <c r="H23" s="48"/>
      <c r="I23" s="44"/>
      <c r="J23" s="50">
        <v>961.68000000000006</v>
      </c>
      <c r="K23" s="50">
        <v>631.23</v>
      </c>
      <c r="L23" s="50">
        <v>399.5</v>
      </c>
      <c r="M23" s="50">
        <v>346.5</v>
      </c>
      <c r="N23" s="18"/>
      <c r="O23" s="40">
        <f t="shared" si="0"/>
        <v>1.7280862533692725</v>
      </c>
      <c r="P23" s="40"/>
      <c r="Q23" s="40">
        <f t="shared" si="2"/>
        <v>1.2682539682539682</v>
      </c>
      <c r="R23" s="40"/>
      <c r="S23" s="9"/>
      <c r="V23" s="42">
        <f t="shared" si="4"/>
        <v>2338.91</v>
      </c>
      <c r="W23" s="42">
        <f t="shared" si="5"/>
        <v>871.5</v>
      </c>
      <c r="X23" s="43">
        <f t="shared" si="6"/>
        <v>2.6837751004016064</v>
      </c>
      <c r="Z23" s="51">
        <v>484.68</v>
      </c>
      <c r="AA23" s="51">
        <v>11.5</v>
      </c>
      <c r="AB23" s="51">
        <v>288</v>
      </c>
      <c r="AC23" s="51">
        <v>0</v>
      </c>
      <c r="AD23" s="51">
        <v>477</v>
      </c>
      <c r="AE23" s="51">
        <v>619.73</v>
      </c>
      <c r="AF23" s="51">
        <v>111.5</v>
      </c>
      <c r="AG23" s="51">
        <v>346.5</v>
      </c>
    </row>
    <row r="24" spans="1:33">
      <c r="A24" s="16" t="s">
        <v>46</v>
      </c>
      <c r="B24" s="16" t="s">
        <v>14</v>
      </c>
      <c r="C24" s="6"/>
      <c r="D24" s="17" t="s">
        <v>47</v>
      </c>
      <c r="E24" s="48">
        <v>1069.5</v>
      </c>
      <c r="F24" s="48">
        <v>713</v>
      </c>
      <c r="G24" s="48">
        <v>821.5</v>
      </c>
      <c r="H24" s="48">
        <v>713</v>
      </c>
      <c r="I24" s="44"/>
      <c r="J24" s="50">
        <v>943</v>
      </c>
      <c r="K24" s="50">
        <v>713</v>
      </c>
      <c r="L24" s="50">
        <v>632.5</v>
      </c>
      <c r="M24" s="50">
        <v>609.5</v>
      </c>
      <c r="N24" s="18"/>
      <c r="O24" s="40">
        <f t="shared" si="0"/>
        <v>0.88172043010752688</v>
      </c>
      <c r="P24" s="40">
        <f t="shared" si="1"/>
        <v>1</v>
      </c>
      <c r="Q24" s="40">
        <f t="shared" si="2"/>
        <v>0.7699330493000609</v>
      </c>
      <c r="R24" s="40">
        <f t="shared" si="3"/>
        <v>0.85483870967741937</v>
      </c>
      <c r="S24" s="9"/>
      <c r="V24" s="42">
        <f t="shared" si="4"/>
        <v>2898</v>
      </c>
      <c r="W24" s="42">
        <f t="shared" si="5"/>
        <v>3317</v>
      </c>
      <c r="X24" s="43">
        <f t="shared" si="6"/>
        <v>0.87368103708170031</v>
      </c>
      <c r="Z24" s="51">
        <v>943</v>
      </c>
      <c r="AA24" s="51">
        <v>713</v>
      </c>
      <c r="AB24" s="51">
        <v>632.5</v>
      </c>
      <c r="AC24" s="51">
        <v>609.5</v>
      </c>
      <c r="AD24" s="51">
        <v>0</v>
      </c>
      <c r="AE24" s="51">
        <v>0</v>
      </c>
      <c r="AF24" s="51">
        <v>0</v>
      </c>
      <c r="AG24" s="51">
        <v>0</v>
      </c>
    </row>
    <row r="25" spans="1:33">
      <c r="A25" s="16" t="s">
        <v>48</v>
      </c>
      <c r="B25" s="16" t="s">
        <v>14</v>
      </c>
      <c r="C25" s="6"/>
      <c r="D25" s="17" t="s">
        <v>49</v>
      </c>
      <c r="E25" s="48">
        <v>1643</v>
      </c>
      <c r="F25" s="48">
        <v>1069.5</v>
      </c>
      <c r="G25" s="48">
        <v>1999.5</v>
      </c>
      <c r="H25" s="48">
        <v>1426</v>
      </c>
      <c r="I25" s="44"/>
      <c r="J25" s="50">
        <v>1674.5</v>
      </c>
      <c r="K25" s="50">
        <v>1355.25</v>
      </c>
      <c r="L25" s="50">
        <v>1307.58</v>
      </c>
      <c r="M25" s="50">
        <v>1029.5</v>
      </c>
      <c r="N25" s="18"/>
      <c r="O25" s="40">
        <f t="shared" si="0"/>
        <v>1.0191722458916617</v>
      </c>
      <c r="P25" s="40">
        <f t="shared" si="1"/>
        <v>1.2671809256661992</v>
      </c>
      <c r="Q25" s="40">
        <f t="shared" si="2"/>
        <v>0.65395348837209299</v>
      </c>
      <c r="R25" s="40">
        <f t="shared" si="3"/>
        <v>0.72194950911640954</v>
      </c>
      <c r="S25" s="9"/>
      <c r="V25" s="42">
        <f t="shared" si="4"/>
        <v>5366.83</v>
      </c>
      <c r="W25" s="42">
        <f t="shared" si="5"/>
        <v>6138</v>
      </c>
      <c r="X25" s="43">
        <f t="shared" si="6"/>
        <v>0.87436135549038774</v>
      </c>
      <c r="Z25" s="51">
        <v>1668.5</v>
      </c>
      <c r="AA25" s="51">
        <v>1344.75</v>
      </c>
      <c r="AB25" s="51">
        <v>1300.33</v>
      </c>
      <c r="AC25" s="51">
        <v>1029.5</v>
      </c>
      <c r="AD25" s="51">
        <v>6</v>
      </c>
      <c r="AE25" s="51">
        <v>10.5</v>
      </c>
      <c r="AF25" s="51">
        <v>7.25</v>
      </c>
      <c r="AG25" s="51">
        <v>0</v>
      </c>
    </row>
    <row r="26" spans="1:33">
      <c r="A26" s="16" t="s">
        <v>50</v>
      </c>
      <c r="B26" s="16" t="s">
        <v>14</v>
      </c>
      <c r="C26" s="6"/>
      <c r="D26" s="17" t="s">
        <v>51</v>
      </c>
      <c r="E26" s="48">
        <v>713</v>
      </c>
      <c r="F26" s="48"/>
      <c r="G26" s="48"/>
      <c r="H26" s="48"/>
      <c r="I26" s="44"/>
      <c r="J26" s="50">
        <v>715.5</v>
      </c>
      <c r="K26" s="50"/>
      <c r="L26" s="50"/>
      <c r="M26" s="50"/>
      <c r="N26" s="18"/>
      <c r="O26" s="40">
        <f t="shared" si="0"/>
        <v>1.0035063113604488</v>
      </c>
      <c r="P26" s="40"/>
      <c r="Q26" s="40"/>
      <c r="R26" s="40"/>
      <c r="S26" s="9"/>
      <c r="V26" s="42">
        <f t="shared" si="4"/>
        <v>715.5</v>
      </c>
      <c r="W26" s="42">
        <f t="shared" si="5"/>
        <v>713</v>
      </c>
      <c r="X26" s="43">
        <f t="shared" si="6"/>
        <v>1.0035063113604488</v>
      </c>
      <c r="Z26" s="51">
        <v>715.5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</row>
    <row r="27" spans="1:33">
      <c r="A27" s="16" t="s">
        <v>52</v>
      </c>
      <c r="B27" s="16" t="s">
        <v>14</v>
      </c>
      <c r="C27" s="6"/>
      <c r="D27" s="17" t="s">
        <v>53</v>
      </c>
      <c r="E27" s="48">
        <v>1286.5</v>
      </c>
      <c r="F27" s="48">
        <v>713</v>
      </c>
      <c r="G27" s="48">
        <v>821.5</v>
      </c>
      <c r="H27" s="48">
        <v>713</v>
      </c>
      <c r="I27" s="44"/>
      <c r="J27" s="50">
        <v>995.5</v>
      </c>
      <c r="K27" s="50">
        <v>713</v>
      </c>
      <c r="L27" s="50">
        <v>622.96</v>
      </c>
      <c r="M27" s="50">
        <v>667</v>
      </c>
      <c r="N27" s="18"/>
      <c r="O27" s="40">
        <f t="shared" si="0"/>
        <v>0.77380489700738442</v>
      </c>
      <c r="P27" s="40">
        <f t="shared" si="1"/>
        <v>1</v>
      </c>
      <c r="Q27" s="40">
        <f t="shared" si="2"/>
        <v>0.75832014607425446</v>
      </c>
      <c r="R27" s="40">
        <f t="shared" si="3"/>
        <v>0.93548387096774188</v>
      </c>
      <c r="S27" s="9"/>
      <c r="V27" s="42">
        <f t="shared" si="4"/>
        <v>2998.46</v>
      </c>
      <c r="W27" s="42">
        <f t="shared" si="5"/>
        <v>3534</v>
      </c>
      <c r="X27" s="43">
        <f t="shared" si="6"/>
        <v>0.84846066779852858</v>
      </c>
      <c r="Z27" s="51">
        <v>995.5</v>
      </c>
      <c r="AA27" s="51">
        <v>713</v>
      </c>
      <c r="AB27" s="51">
        <v>617.98</v>
      </c>
      <c r="AC27" s="51">
        <v>667</v>
      </c>
      <c r="AD27" s="51">
        <v>0</v>
      </c>
      <c r="AE27" s="51">
        <v>0</v>
      </c>
      <c r="AF27" s="51">
        <v>4.9800000000000004</v>
      </c>
      <c r="AG27" s="51">
        <v>0</v>
      </c>
    </row>
    <row r="28" spans="1:33">
      <c r="A28" s="16" t="s">
        <v>54</v>
      </c>
      <c r="B28" s="16" t="s">
        <v>14</v>
      </c>
      <c r="C28" s="6"/>
      <c r="D28" s="17" t="s">
        <v>55</v>
      </c>
      <c r="E28" s="48">
        <v>713</v>
      </c>
      <c r="F28" s="48">
        <v>713</v>
      </c>
      <c r="G28" s="48">
        <v>1782.5</v>
      </c>
      <c r="H28" s="48">
        <v>862.5</v>
      </c>
      <c r="I28" s="44"/>
      <c r="J28" s="50">
        <v>1254.5</v>
      </c>
      <c r="K28" s="50">
        <v>1117.75</v>
      </c>
      <c r="L28" s="50">
        <v>1141.1100000000001</v>
      </c>
      <c r="M28" s="50">
        <v>1042.5</v>
      </c>
      <c r="N28" s="18"/>
      <c r="O28" s="40">
        <f t="shared" si="0"/>
        <v>1.7594670406732118</v>
      </c>
      <c r="P28" s="40">
        <f t="shared" si="1"/>
        <v>1.5676718092566619</v>
      </c>
      <c r="Q28" s="40">
        <f t="shared" si="2"/>
        <v>0.64017391304347837</v>
      </c>
      <c r="R28" s="40">
        <f t="shared" si="3"/>
        <v>1.2086956521739129</v>
      </c>
      <c r="S28" s="9"/>
      <c r="V28" s="42">
        <f t="shared" si="4"/>
        <v>4555.8600000000006</v>
      </c>
      <c r="W28" s="42">
        <f t="shared" si="5"/>
        <v>4071</v>
      </c>
      <c r="X28" s="43">
        <f t="shared" si="6"/>
        <v>1.1191009579955786</v>
      </c>
      <c r="Z28" s="51">
        <v>1231.5</v>
      </c>
      <c r="AA28" s="51">
        <v>1117.75</v>
      </c>
      <c r="AB28" s="51">
        <v>1141.1100000000001</v>
      </c>
      <c r="AC28" s="51">
        <v>969.5</v>
      </c>
      <c r="AD28" s="51">
        <v>23</v>
      </c>
      <c r="AE28" s="51">
        <v>0</v>
      </c>
      <c r="AF28" s="51">
        <v>0</v>
      </c>
      <c r="AG28" s="51">
        <v>73</v>
      </c>
    </row>
    <row r="29" spans="1:33">
      <c r="A29" s="16" t="s">
        <v>56</v>
      </c>
      <c r="B29" s="16" t="s">
        <v>14</v>
      </c>
      <c r="C29" s="6"/>
      <c r="D29" s="17" t="s">
        <v>57</v>
      </c>
      <c r="E29" s="48">
        <v>2139</v>
      </c>
      <c r="F29" s="48">
        <v>2139</v>
      </c>
      <c r="G29" s="48">
        <v>713</v>
      </c>
      <c r="H29" s="48">
        <v>356.5</v>
      </c>
      <c r="I29" s="44"/>
      <c r="J29" s="50">
        <v>1828.25</v>
      </c>
      <c r="K29" s="50">
        <v>1690.5</v>
      </c>
      <c r="L29" s="50">
        <v>732.25</v>
      </c>
      <c r="M29" s="50">
        <v>471.5</v>
      </c>
      <c r="N29" s="18"/>
      <c r="O29" s="40">
        <f t="shared" si="0"/>
        <v>0.85472183263207102</v>
      </c>
      <c r="P29" s="40">
        <f t="shared" si="1"/>
        <v>0.79032258064516125</v>
      </c>
      <c r="Q29" s="40">
        <f t="shared" si="2"/>
        <v>1.0269985974754559</v>
      </c>
      <c r="R29" s="40">
        <f t="shared" si="3"/>
        <v>1.3225806451612903</v>
      </c>
      <c r="S29" s="9"/>
      <c r="V29" s="42">
        <f t="shared" si="4"/>
        <v>4722.5</v>
      </c>
      <c r="W29" s="42">
        <f t="shared" si="5"/>
        <v>5347.5</v>
      </c>
      <c r="X29" s="43">
        <f t="shared" si="6"/>
        <v>0.88312295465170643</v>
      </c>
      <c r="Z29" s="51">
        <v>1781.25</v>
      </c>
      <c r="AA29" s="51">
        <v>1690.5</v>
      </c>
      <c r="AB29" s="51">
        <v>732.25</v>
      </c>
      <c r="AC29" s="51">
        <v>471.5</v>
      </c>
      <c r="AD29" s="51">
        <v>47</v>
      </c>
      <c r="AE29" s="51">
        <v>0</v>
      </c>
      <c r="AF29" s="51">
        <v>0</v>
      </c>
      <c r="AG29" s="51">
        <v>0</v>
      </c>
    </row>
    <row r="30" spans="1:33">
      <c r="A30" s="16" t="s">
        <v>58</v>
      </c>
      <c r="B30" s="16" t="s">
        <v>14</v>
      </c>
      <c r="C30" s="6"/>
      <c r="D30" s="17" t="s">
        <v>59</v>
      </c>
      <c r="E30" s="48">
        <v>1782.5</v>
      </c>
      <c r="F30" s="48">
        <v>1426</v>
      </c>
      <c r="G30" s="48">
        <v>713</v>
      </c>
      <c r="H30" s="48">
        <v>713</v>
      </c>
      <c r="I30" s="44"/>
      <c r="J30" s="50">
        <v>1637</v>
      </c>
      <c r="K30" s="50">
        <v>1567.5</v>
      </c>
      <c r="L30" s="50">
        <v>483</v>
      </c>
      <c r="M30" s="50">
        <v>448.5</v>
      </c>
      <c r="N30" s="18"/>
      <c r="O30" s="40">
        <f t="shared" si="0"/>
        <v>0.91837307152875181</v>
      </c>
      <c r="P30" s="40">
        <f t="shared" si="1"/>
        <v>1.0992286115007013</v>
      </c>
      <c r="Q30" s="40">
        <f t="shared" si="2"/>
        <v>0.67741935483870963</v>
      </c>
      <c r="R30" s="40">
        <f t="shared" si="3"/>
        <v>0.62903225806451613</v>
      </c>
      <c r="S30" s="9"/>
      <c r="V30" s="42">
        <f t="shared" si="4"/>
        <v>4136</v>
      </c>
      <c r="W30" s="42">
        <f t="shared" si="5"/>
        <v>4634.5</v>
      </c>
      <c r="X30" s="43">
        <f t="shared" si="6"/>
        <v>0.89243715611177044</v>
      </c>
      <c r="Z30" s="51">
        <v>1449</v>
      </c>
      <c r="AA30" s="51">
        <v>1395.5</v>
      </c>
      <c r="AB30" s="51">
        <v>425.5</v>
      </c>
      <c r="AC30" s="51">
        <v>402.5</v>
      </c>
      <c r="AD30" s="51">
        <v>188</v>
      </c>
      <c r="AE30" s="51">
        <v>172</v>
      </c>
      <c r="AF30" s="51">
        <v>57.5</v>
      </c>
      <c r="AG30" s="51">
        <v>46</v>
      </c>
    </row>
    <row r="31" spans="1:33">
      <c r="A31" s="16" t="s">
        <v>60</v>
      </c>
      <c r="B31" s="16" t="s">
        <v>14</v>
      </c>
      <c r="C31" s="6"/>
      <c r="D31" s="17" t="s">
        <v>61</v>
      </c>
      <c r="E31" s="48">
        <v>1286.5</v>
      </c>
      <c r="F31" s="48">
        <v>598</v>
      </c>
      <c r="G31" s="48">
        <v>821.5</v>
      </c>
      <c r="H31" s="48">
        <v>356.5</v>
      </c>
      <c r="I31" s="44"/>
      <c r="J31" s="50">
        <v>992.76000000000022</v>
      </c>
      <c r="K31" s="50">
        <v>863</v>
      </c>
      <c r="L31" s="50">
        <v>563.25</v>
      </c>
      <c r="M31" s="50">
        <v>357.98</v>
      </c>
      <c r="N31" s="21"/>
      <c r="O31" s="40">
        <f t="shared" si="0"/>
        <v>0.77167508744656066</v>
      </c>
      <c r="P31" s="40">
        <f t="shared" si="1"/>
        <v>1.4431438127090301</v>
      </c>
      <c r="Q31" s="40">
        <f t="shared" si="2"/>
        <v>0.68563603164942177</v>
      </c>
      <c r="R31" s="40">
        <f t="shared" si="3"/>
        <v>1.0041514726507714</v>
      </c>
      <c r="S31" s="9"/>
      <c r="V31" s="42">
        <f t="shared" si="4"/>
        <v>2776.9900000000002</v>
      </c>
      <c r="W31" s="42">
        <f t="shared" si="5"/>
        <v>3062.5</v>
      </c>
      <c r="X31" s="43">
        <f t="shared" si="6"/>
        <v>0.90677224489795927</v>
      </c>
      <c r="Z31" s="51">
        <v>992.76000000000022</v>
      </c>
      <c r="AA31" s="51">
        <v>863</v>
      </c>
      <c r="AB31" s="51">
        <v>563.25</v>
      </c>
      <c r="AC31" s="51">
        <v>346.48</v>
      </c>
      <c r="AD31" s="51">
        <v>0</v>
      </c>
      <c r="AE31" s="51">
        <v>0</v>
      </c>
      <c r="AF31" s="51">
        <v>0</v>
      </c>
      <c r="AG31" s="51">
        <v>11.5</v>
      </c>
    </row>
    <row r="32" spans="1:33">
      <c r="A32" s="16" t="s">
        <v>62</v>
      </c>
      <c r="B32" s="16" t="s">
        <v>14</v>
      </c>
      <c r="C32" s="6"/>
      <c r="D32" s="17" t="s">
        <v>63</v>
      </c>
      <c r="E32" s="48">
        <v>5216.5</v>
      </c>
      <c r="F32" s="48">
        <v>4278</v>
      </c>
      <c r="G32" s="48">
        <v>2484</v>
      </c>
      <c r="H32" s="48">
        <v>2139</v>
      </c>
      <c r="I32" s="45"/>
      <c r="J32" s="50">
        <v>4467.0300000000007</v>
      </c>
      <c r="K32" s="50">
        <v>4096.5</v>
      </c>
      <c r="L32" s="50">
        <v>1531.75</v>
      </c>
      <c r="M32" s="50">
        <v>1373.5</v>
      </c>
      <c r="O32" s="40">
        <f t="shared" si="0"/>
        <v>0.8563270392025305</v>
      </c>
      <c r="P32" s="40">
        <f t="shared" si="1"/>
        <v>0.95757363253856942</v>
      </c>
      <c r="Q32" s="40">
        <f t="shared" si="2"/>
        <v>0.61664653784219003</v>
      </c>
      <c r="R32" s="40">
        <f t="shared" si="3"/>
        <v>0.64212248714352504</v>
      </c>
      <c r="S32" s="9"/>
      <c r="V32" s="42">
        <f t="shared" si="4"/>
        <v>11468.78</v>
      </c>
      <c r="W32" s="42">
        <f t="shared" si="5"/>
        <v>14117.5</v>
      </c>
      <c r="X32" s="43">
        <f t="shared" si="6"/>
        <v>0.81238037896228088</v>
      </c>
      <c r="Z32" s="51">
        <v>4441.5300000000007</v>
      </c>
      <c r="AA32" s="51">
        <v>4053</v>
      </c>
      <c r="AB32" s="51">
        <v>1531.75</v>
      </c>
      <c r="AC32" s="51">
        <v>1373.5</v>
      </c>
      <c r="AD32" s="51">
        <v>25.5</v>
      </c>
      <c r="AE32" s="51">
        <v>43.5</v>
      </c>
      <c r="AF32" s="51">
        <v>0</v>
      </c>
      <c r="AG32" s="51">
        <v>0</v>
      </c>
    </row>
    <row r="33" spans="1:33">
      <c r="A33" s="16" t="s">
        <v>64</v>
      </c>
      <c r="B33" s="16" t="s">
        <v>14</v>
      </c>
      <c r="C33" s="6"/>
      <c r="D33" s="23" t="s">
        <v>65</v>
      </c>
      <c r="E33" s="48">
        <v>1782.5</v>
      </c>
      <c r="F33" s="48">
        <v>1426</v>
      </c>
      <c r="G33" s="48">
        <v>713</v>
      </c>
      <c r="H33" s="48">
        <v>511.5</v>
      </c>
      <c r="I33" s="45"/>
      <c r="J33" s="50">
        <v>2303.25</v>
      </c>
      <c r="K33" s="50">
        <v>1376</v>
      </c>
      <c r="L33" s="50">
        <v>1031.83</v>
      </c>
      <c r="M33" s="50">
        <v>495</v>
      </c>
      <c r="O33" s="40">
        <f t="shared" si="0"/>
        <v>1.2921458625525946</v>
      </c>
      <c r="P33" s="40">
        <f t="shared" si="1"/>
        <v>0.96493688639551189</v>
      </c>
      <c r="Q33" s="40">
        <f t="shared" si="2"/>
        <v>1.4471669004207572</v>
      </c>
      <c r="R33" s="40">
        <f t="shared" si="3"/>
        <v>0.967741935483871</v>
      </c>
      <c r="S33" s="9"/>
      <c r="V33" s="42">
        <f t="shared" si="4"/>
        <v>5206.08</v>
      </c>
      <c r="W33" s="42">
        <f t="shared" si="5"/>
        <v>4433</v>
      </c>
      <c r="X33" s="43">
        <f t="shared" si="6"/>
        <v>1.1743920595533499</v>
      </c>
      <c r="Z33" s="51">
        <v>2303.25</v>
      </c>
      <c r="AA33" s="51">
        <v>1376</v>
      </c>
      <c r="AB33" s="51">
        <v>1026.5</v>
      </c>
      <c r="AC33" s="51">
        <v>495</v>
      </c>
      <c r="AD33" s="51">
        <v>0</v>
      </c>
      <c r="AE33" s="51">
        <v>0</v>
      </c>
      <c r="AF33" s="51">
        <v>5.33</v>
      </c>
      <c r="AG33" s="51">
        <v>0</v>
      </c>
    </row>
    <row r="34" spans="1:33">
      <c r="A34" s="16" t="s">
        <v>66</v>
      </c>
      <c r="B34" s="16" t="s">
        <v>14</v>
      </c>
      <c r="C34" s="6"/>
      <c r="D34" s="23" t="s">
        <v>67</v>
      </c>
      <c r="E34" s="48">
        <v>4187</v>
      </c>
      <c r="F34" s="48">
        <v>1968.5</v>
      </c>
      <c r="G34" s="48">
        <v>1100.5</v>
      </c>
      <c r="H34" s="48">
        <v>542.5</v>
      </c>
      <c r="I34" s="45"/>
      <c r="J34" s="50">
        <v>3954.25</v>
      </c>
      <c r="K34" s="50">
        <v>2631.08</v>
      </c>
      <c r="L34" s="50">
        <v>1006</v>
      </c>
      <c r="M34" s="50">
        <v>782.5</v>
      </c>
      <c r="O34" s="40">
        <f t="shared" si="0"/>
        <v>0.94441127298781946</v>
      </c>
      <c r="P34" s="40">
        <f t="shared" si="1"/>
        <v>1.3365913131826264</v>
      </c>
      <c r="Q34" s="40">
        <f t="shared" si="2"/>
        <v>0.91412994093593825</v>
      </c>
      <c r="R34" s="40">
        <f t="shared" si="3"/>
        <v>1.4423963133640554</v>
      </c>
      <c r="S34" s="9"/>
      <c r="V34" s="42">
        <f t="shared" si="4"/>
        <v>8373.83</v>
      </c>
      <c r="W34" s="42">
        <f t="shared" si="5"/>
        <v>7798.5</v>
      </c>
      <c r="X34" s="43">
        <f t="shared" si="6"/>
        <v>1.0737744438032955</v>
      </c>
      <c r="Z34" s="51">
        <v>3715.5</v>
      </c>
      <c r="AA34" s="51">
        <v>2375</v>
      </c>
      <c r="AB34" s="51">
        <v>1006</v>
      </c>
      <c r="AC34" s="51">
        <v>614</v>
      </c>
      <c r="AD34" s="51">
        <v>238.75</v>
      </c>
      <c r="AE34" s="51">
        <v>256.08000000000004</v>
      </c>
      <c r="AF34" s="51">
        <v>0</v>
      </c>
      <c r="AG34" s="51">
        <v>168.5</v>
      </c>
    </row>
    <row r="35" spans="1:33">
      <c r="A35" s="16" t="s">
        <v>68</v>
      </c>
      <c r="B35" s="16" t="s">
        <v>14</v>
      </c>
      <c r="C35" s="6"/>
      <c r="D35" s="23" t="s">
        <v>69</v>
      </c>
      <c r="E35" s="48">
        <v>744</v>
      </c>
      <c r="F35" s="48">
        <v>713</v>
      </c>
      <c r="G35" s="48">
        <v>372</v>
      </c>
      <c r="H35" s="48">
        <v>356.5</v>
      </c>
      <c r="I35" s="45"/>
      <c r="J35" s="50">
        <v>359.25</v>
      </c>
      <c r="K35" s="50">
        <v>299.5</v>
      </c>
      <c r="L35" s="50">
        <v>315.5</v>
      </c>
      <c r="M35" s="50">
        <v>301</v>
      </c>
      <c r="O35" s="40">
        <f t="shared" si="0"/>
        <v>0.48286290322580644</v>
      </c>
      <c r="P35" s="40">
        <f t="shared" si="1"/>
        <v>0.42005610098176716</v>
      </c>
      <c r="Q35" s="40">
        <f t="shared" si="2"/>
        <v>0.8481182795698925</v>
      </c>
      <c r="R35" s="40">
        <f t="shared" si="3"/>
        <v>0.84431977559607296</v>
      </c>
      <c r="S35" s="9"/>
      <c r="V35" s="42">
        <f t="shared" si="4"/>
        <v>1275.25</v>
      </c>
      <c r="W35" s="42">
        <f t="shared" si="5"/>
        <v>2185.5</v>
      </c>
      <c r="X35" s="43">
        <f t="shared" si="6"/>
        <v>0.58350491878288724</v>
      </c>
      <c r="Z35" s="51">
        <v>353.5</v>
      </c>
      <c r="AA35" s="51">
        <v>299.5</v>
      </c>
      <c r="AB35" s="51">
        <v>315.5</v>
      </c>
      <c r="AC35" s="51">
        <v>301</v>
      </c>
      <c r="AD35" s="51">
        <v>5.75</v>
      </c>
      <c r="AE35" s="51">
        <v>0</v>
      </c>
      <c r="AF35" s="51">
        <v>0</v>
      </c>
      <c r="AG35" s="51">
        <v>0</v>
      </c>
    </row>
    <row r="36" spans="1:33">
      <c r="A36" s="16" t="s">
        <v>70</v>
      </c>
      <c r="B36" s="16" t="s">
        <v>14</v>
      </c>
      <c r="C36" s="6"/>
      <c r="D36" s="23" t="s">
        <v>71</v>
      </c>
      <c r="E36" s="48">
        <v>1968.5</v>
      </c>
      <c r="F36" s="48">
        <v>1069.5</v>
      </c>
      <c r="G36" s="48">
        <v>713</v>
      </c>
      <c r="H36" s="48">
        <v>356.5</v>
      </c>
      <c r="I36" s="45"/>
      <c r="J36" s="50">
        <v>1809.42</v>
      </c>
      <c r="K36" s="50">
        <v>1034</v>
      </c>
      <c r="L36" s="50">
        <v>495.48</v>
      </c>
      <c r="M36" s="50">
        <v>358.5</v>
      </c>
      <c r="O36" s="40">
        <f t="shared" si="0"/>
        <v>0.91918719837439677</v>
      </c>
      <c r="P36" s="40">
        <f t="shared" si="1"/>
        <v>0.96680691912108463</v>
      </c>
      <c r="Q36" s="40">
        <f t="shared" si="2"/>
        <v>0.69492286115007018</v>
      </c>
      <c r="R36" s="40">
        <f t="shared" si="3"/>
        <v>1.0056100981767182</v>
      </c>
      <c r="S36" s="9"/>
      <c r="V36" s="42">
        <f t="shared" si="4"/>
        <v>3697.4</v>
      </c>
      <c r="W36" s="42">
        <f t="shared" si="5"/>
        <v>4107.5</v>
      </c>
      <c r="X36" s="43">
        <f t="shared" si="6"/>
        <v>0.9001582471089471</v>
      </c>
      <c r="Z36" s="51">
        <v>1769.25</v>
      </c>
      <c r="AA36" s="51">
        <v>976.5</v>
      </c>
      <c r="AB36" s="51">
        <v>483.5</v>
      </c>
      <c r="AC36" s="51">
        <v>310.5</v>
      </c>
      <c r="AD36" s="51">
        <v>40.17</v>
      </c>
      <c r="AE36" s="51">
        <v>57.5</v>
      </c>
      <c r="AF36" s="51">
        <v>11.98</v>
      </c>
      <c r="AG36" s="51">
        <v>48</v>
      </c>
    </row>
    <row r="37" spans="1:33">
      <c r="A37" s="16" t="s">
        <v>72</v>
      </c>
      <c r="B37" s="16" t="s">
        <v>14</v>
      </c>
      <c r="C37" s="6"/>
      <c r="D37" s="23" t="s">
        <v>73</v>
      </c>
      <c r="E37" s="48">
        <v>2232</v>
      </c>
      <c r="F37" s="48">
        <v>1426</v>
      </c>
      <c r="G37" s="48">
        <v>930</v>
      </c>
      <c r="H37" s="48">
        <v>713</v>
      </c>
      <c r="I37" s="45"/>
      <c r="J37" s="50">
        <v>1708.21</v>
      </c>
      <c r="K37" s="50">
        <v>1412.25</v>
      </c>
      <c r="L37" s="50">
        <v>684</v>
      </c>
      <c r="M37" s="50">
        <v>312</v>
      </c>
      <c r="O37" s="40">
        <f t="shared" si="0"/>
        <v>0.76532706093189962</v>
      </c>
      <c r="P37" s="40">
        <f t="shared" si="1"/>
        <v>0.99035764375876578</v>
      </c>
      <c r="Q37" s="40">
        <f t="shared" si="2"/>
        <v>0.73548387096774193</v>
      </c>
      <c r="R37" s="40">
        <f t="shared" si="3"/>
        <v>0.43758765778401121</v>
      </c>
      <c r="S37" s="9"/>
      <c r="V37" s="42">
        <f t="shared" si="4"/>
        <v>4116.46</v>
      </c>
      <c r="W37" s="42">
        <f t="shared" si="5"/>
        <v>5301</v>
      </c>
      <c r="X37" s="43">
        <f t="shared" si="6"/>
        <v>0.7765440482927749</v>
      </c>
      <c r="Z37" s="51">
        <v>1640.23</v>
      </c>
      <c r="AA37" s="51">
        <v>1321.75</v>
      </c>
      <c r="AB37" s="51">
        <v>658.5</v>
      </c>
      <c r="AC37" s="51">
        <v>287</v>
      </c>
      <c r="AD37" s="51">
        <v>67.98</v>
      </c>
      <c r="AE37" s="51">
        <v>90.5</v>
      </c>
      <c r="AF37" s="51">
        <v>25.5</v>
      </c>
      <c r="AG37" s="51">
        <v>25</v>
      </c>
    </row>
    <row r="38" spans="1:33">
      <c r="A38" s="16" t="s">
        <v>74</v>
      </c>
      <c r="B38" s="16" t="s">
        <v>14</v>
      </c>
      <c r="C38" s="6"/>
      <c r="D38" s="23" t="s">
        <v>75</v>
      </c>
      <c r="E38" s="48">
        <v>3348</v>
      </c>
      <c r="F38" s="48">
        <v>3208.5</v>
      </c>
      <c r="G38" s="48">
        <v>1038.5</v>
      </c>
      <c r="H38" s="48">
        <v>356.5</v>
      </c>
      <c r="I38" s="45"/>
      <c r="J38" s="50">
        <v>3305.17</v>
      </c>
      <c r="K38" s="50">
        <v>3081.75</v>
      </c>
      <c r="L38" s="50">
        <v>761.25</v>
      </c>
      <c r="M38" s="50">
        <v>390</v>
      </c>
      <c r="O38" s="40">
        <f t="shared" si="0"/>
        <v>0.98720728793309442</v>
      </c>
      <c r="P38" s="40">
        <f t="shared" si="1"/>
        <v>0.96049555867227676</v>
      </c>
      <c r="Q38" s="40">
        <f t="shared" si="2"/>
        <v>0.73302840635532018</v>
      </c>
      <c r="R38" s="40">
        <f t="shared" si="3"/>
        <v>1.0939691444600281</v>
      </c>
      <c r="S38" s="9"/>
      <c r="V38" s="42">
        <f t="shared" si="4"/>
        <v>7538.17</v>
      </c>
      <c r="W38" s="42">
        <f t="shared" si="5"/>
        <v>7951.5</v>
      </c>
      <c r="X38" s="43">
        <f t="shared" si="6"/>
        <v>0.94801861284034461</v>
      </c>
      <c r="Z38" s="51">
        <v>3300.17</v>
      </c>
      <c r="AA38" s="51">
        <v>3081.75</v>
      </c>
      <c r="AB38" s="51">
        <v>749.75</v>
      </c>
      <c r="AC38" s="51">
        <v>390</v>
      </c>
      <c r="AD38" s="51">
        <v>5</v>
      </c>
      <c r="AE38" s="51">
        <v>0</v>
      </c>
      <c r="AF38" s="51">
        <v>11.5</v>
      </c>
      <c r="AG38" s="51">
        <v>0</v>
      </c>
    </row>
    <row r="39" spans="1:33">
      <c r="A39" s="16" t="s">
        <v>76</v>
      </c>
      <c r="B39" s="16" t="s">
        <v>14</v>
      </c>
      <c r="C39" s="6"/>
      <c r="D39" s="23" t="s">
        <v>77</v>
      </c>
      <c r="E39" s="48">
        <v>2604</v>
      </c>
      <c r="F39" s="48">
        <v>2495.5</v>
      </c>
      <c r="G39" s="48">
        <v>372</v>
      </c>
      <c r="H39" s="48">
        <v>356.5</v>
      </c>
      <c r="I39" s="45"/>
      <c r="J39" s="50">
        <v>2408.92</v>
      </c>
      <c r="K39" s="50">
        <v>2352.25</v>
      </c>
      <c r="L39" s="50">
        <v>355</v>
      </c>
      <c r="M39" s="50">
        <v>343</v>
      </c>
      <c r="O39" s="40">
        <f t="shared" si="0"/>
        <v>0.92508448540706611</v>
      </c>
      <c r="P39" s="40">
        <f t="shared" si="1"/>
        <v>0.94259667401322378</v>
      </c>
      <c r="Q39" s="40">
        <f t="shared" si="2"/>
        <v>0.95430107526881724</v>
      </c>
      <c r="R39" s="40">
        <f t="shared" si="3"/>
        <v>0.9621318373071529</v>
      </c>
      <c r="S39" s="9"/>
      <c r="V39" s="42">
        <f t="shared" si="4"/>
        <v>5459.17</v>
      </c>
      <c r="W39" s="42">
        <f t="shared" si="5"/>
        <v>5828</v>
      </c>
      <c r="X39" s="43">
        <f t="shared" si="6"/>
        <v>0.93671413864104325</v>
      </c>
      <c r="Z39" s="51">
        <v>2400.42</v>
      </c>
      <c r="AA39" s="51">
        <v>2339.75</v>
      </c>
      <c r="AB39" s="51">
        <v>355</v>
      </c>
      <c r="AC39" s="51">
        <v>343</v>
      </c>
      <c r="AD39" s="51">
        <v>8.5</v>
      </c>
      <c r="AE39" s="51">
        <v>12.5</v>
      </c>
      <c r="AF39" s="51">
        <v>0</v>
      </c>
      <c r="AG39" s="51">
        <v>0</v>
      </c>
    </row>
    <row r="40" spans="1:33">
      <c r="A40" s="16" t="s">
        <v>78</v>
      </c>
      <c r="B40" s="16" t="s">
        <v>14</v>
      </c>
      <c r="C40" s="6"/>
      <c r="D40" s="23" t="s">
        <v>79</v>
      </c>
      <c r="E40" s="48">
        <v>1542</v>
      </c>
      <c r="F40" s="48">
        <v>1069.5</v>
      </c>
      <c r="G40" s="48">
        <v>744</v>
      </c>
      <c r="H40" s="48">
        <v>372</v>
      </c>
      <c r="I40" s="45"/>
      <c r="J40" s="50">
        <v>1759.23</v>
      </c>
      <c r="K40" s="50">
        <v>1068.5</v>
      </c>
      <c r="L40" s="50">
        <v>661.5</v>
      </c>
      <c r="M40" s="50">
        <v>427</v>
      </c>
      <c r="O40" s="40">
        <f t="shared" si="0"/>
        <v>1.1408754863813231</v>
      </c>
      <c r="P40" s="40">
        <f t="shared" si="1"/>
        <v>0.99906498363721363</v>
      </c>
      <c r="Q40" s="40">
        <f t="shared" si="2"/>
        <v>0.88911290322580649</v>
      </c>
      <c r="R40" s="40">
        <f t="shared" si="3"/>
        <v>1.1478494623655915</v>
      </c>
      <c r="S40" s="9"/>
      <c r="V40" s="42">
        <f t="shared" si="4"/>
        <v>3916.23</v>
      </c>
      <c r="W40" s="42">
        <f t="shared" si="5"/>
        <v>3727.5</v>
      </c>
      <c r="X40" s="43">
        <f t="shared" si="6"/>
        <v>1.0506317907444669</v>
      </c>
      <c r="Z40" s="51">
        <v>1634.73</v>
      </c>
      <c r="AA40" s="51">
        <v>1034</v>
      </c>
      <c r="AB40" s="51">
        <v>631</v>
      </c>
      <c r="AC40" s="51">
        <v>343.5</v>
      </c>
      <c r="AD40" s="51">
        <v>124.5</v>
      </c>
      <c r="AE40" s="51">
        <v>34.5</v>
      </c>
      <c r="AF40" s="51">
        <v>30.5</v>
      </c>
      <c r="AG40" s="51">
        <v>83.5</v>
      </c>
    </row>
    <row r="41" spans="1:33">
      <c r="A41" s="16" t="s">
        <v>80</v>
      </c>
      <c r="B41" s="16" t="s">
        <v>14</v>
      </c>
      <c r="C41" s="6"/>
      <c r="D41" s="23" t="s">
        <v>81</v>
      </c>
      <c r="E41" s="48">
        <v>1534.5</v>
      </c>
      <c r="F41" s="48">
        <v>713</v>
      </c>
      <c r="G41" s="48">
        <v>2046</v>
      </c>
      <c r="H41" s="48">
        <v>1426</v>
      </c>
      <c r="I41" s="45"/>
      <c r="J41" s="50">
        <v>1349.6999999999998</v>
      </c>
      <c r="K41" s="50">
        <v>794.5</v>
      </c>
      <c r="L41" s="50">
        <v>1489.98</v>
      </c>
      <c r="M41" s="50">
        <v>978.25</v>
      </c>
      <c r="O41" s="40">
        <f t="shared" si="0"/>
        <v>0.87956989247311812</v>
      </c>
      <c r="P41" s="40">
        <f t="shared" si="1"/>
        <v>1.1143057503506311</v>
      </c>
      <c r="Q41" s="40">
        <f t="shared" si="2"/>
        <v>0.72824046920821117</v>
      </c>
      <c r="R41" s="40">
        <f t="shared" si="3"/>
        <v>0.68600981767180924</v>
      </c>
      <c r="S41" s="9"/>
      <c r="V41" s="42">
        <f t="shared" si="4"/>
        <v>4612.43</v>
      </c>
      <c r="W41" s="42">
        <f t="shared" si="5"/>
        <v>5719.5</v>
      </c>
      <c r="X41" s="43">
        <f t="shared" si="6"/>
        <v>0.80643937407116006</v>
      </c>
      <c r="Z41" s="51">
        <v>1307.6999999999998</v>
      </c>
      <c r="AA41" s="51">
        <v>690</v>
      </c>
      <c r="AB41" s="51">
        <v>1422.5</v>
      </c>
      <c r="AC41" s="51">
        <v>927.25</v>
      </c>
      <c r="AD41" s="51">
        <v>42</v>
      </c>
      <c r="AE41" s="51">
        <v>104.5</v>
      </c>
      <c r="AF41" s="51">
        <v>67.48</v>
      </c>
      <c r="AG41" s="51">
        <v>51</v>
      </c>
    </row>
    <row r="42" spans="1:33">
      <c r="A42" s="16" t="s">
        <v>82</v>
      </c>
      <c r="B42" s="16" t="s">
        <v>14</v>
      </c>
      <c r="C42" s="6"/>
      <c r="D42" s="23" t="s">
        <v>83</v>
      </c>
      <c r="E42" s="48">
        <v>1906.5</v>
      </c>
      <c r="F42" s="48">
        <v>713</v>
      </c>
      <c r="G42" s="48">
        <v>1674</v>
      </c>
      <c r="H42" s="48">
        <v>1069.5</v>
      </c>
      <c r="I42" s="45"/>
      <c r="J42" s="50">
        <v>1471.61</v>
      </c>
      <c r="K42" s="50">
        <v>782</v>
      </c>
      <c r="L42" s="50">
        <v>1459</v>
      </c>
      <c r="M42" s="50">
        <v>938</v>
      </c>
      <c r="O42" s="40">
        <f t="shared" si="0"/>
        <v>0.7718908995541568</v>
      </c>
      <c r="P42" s="40">
        <f t="shared" si="1"/>
        <v>1.096774193548387</v>
      </c>
      <c r="Q42" s="40">
        <f t="shared" si="2"/>
        <v>0.8715651135005974</v>
      </c>
      <c r="R42" s="40">
        <f t="shared" si="3"/>
        <v>0.87704534829359515</v>
      </c>
      <c r="S42" s="9"/>
      <c r="V42" s="42">
        <f t="shared" si="4"/>
        <v>4650.6099999999997</v>
      </c>
      <c r="W42" s="42">
        <f t="shared" si="5"/>
        <v>5363</v>
      </c>
      <c r="X42" s="43">
        <f t="shared" si="6"/>
        <v>0.86716576542979673</v>
      </c>
      <c r="Z42" s="51">
        <v>1403.11</v>
      </c>
      <c r="AA42" s="51">
        <v>736</v>
      </c>
      <c r="AB42" s="51">
        <v>1423</v>
      </c>
      <c r="AC42" s="51">
        <v>907</v>
      </c>
      <c r="AD42" s="51">
        <v>68.5</v>
      </c>
      <c r="AE42" s="51">
        <v>46</v>
      </c>
      <c r="AF42" s="51">
        <v>36</v>
      </c>
      <c r="AG42" s="51">
        <v>31</v>
      </c>
    </row>
    <row r="43" spans="1:33">
      <c r="A43" s="16" t="s">
        <v>84</v>
      </c>
      <c r="B43" s="16" t="s">
        <v>14</v>
      </c>
      <c r="C43" s="6"/>
      <c r="D43" s="23" t="s">
        <v>85</v>
      </c>
      <c r="E43" s="48">
        <v>2092.5</v>
      </c>
      <c r="F43" s="48">
        <v>1426</v>
      </c>
      <c r="G43" s="48">
        <v>930</v>
      </c>
      <c r="H43" s="48">
        <v>542.5</v>
      </c>
      <c r="I43" s="45"/>
      <c r="J43" s="50">
        <v>1862.5</v>
      </c>
      <c r="K43" s="50">
        <v>1406.5</v>
      </c>
      <c r="L43" s="50">
        <v>874</v>
      </c>
      <c r="M43" s="50">
        <v>501.5</v>
      </c>
      <c r="O43" s="40">
        <f t="shared" si="0"/>
        <v>0.89008363201911589</v>
      </c>
      <c r="P43" s="40">
        <f t="shared" si="1"/>
        <v>0.98632538569424966</v>
      </c>
      <c r="Q43" s="40">
        <f t="shared" si="2"/>
        <v>0.93978494623655917</v>
      </c>
      <c r="R43" s="40">
        <f t="shared" si="3"/>
        <v>0.9244239631336405</v>
      </c>
      <c r="S43" s="9"/>
      <c r="V43" s="42">
        <f t="shared" si="4"/>
        <v>4644.5</v>
      </c>
      <c r="W43" s="42">
        <f t="shared" si="5"/>
        <v>4991</v>
      </c>
      <c r="X43" s="43">
        <f t="shared" si="6"/>
        <v>0.93057503506311356</v>
      </c>
      <c r="Z43" s="51">
        <v>1809</v>
      </c>
      <c r="AA43" s="51">
        <v>1395</v>
      </c>
      <c r="AB43" s="51">
        <v>855</v>
      </c>
      <c r="AC43" s="51">
        <v>472</v>
      </c>
      <c r="AD43" s="51">
        <v>53.5</v>
      </c>
      <c r="AE43" s="51">
        <v>11.5</v>
      </c>
      <c r="AF43" s="51">
        <v>19</v>
      </c>
      <c r="AG43" s="51">
        <v>29.5</v>
      </c>
    </row>
    <row r="44" spans="1:33">
      <c r="A44" s="16" t="s">
        <v>86</v>
      </c>
      <c r="B44" s="16" t="s">
        <v>14</v>
      </c>
      <c r="C44" s="6"/>
      <c r="D44" s="23" t="s">
        <v>87</v>
      </c>
      <c r="E44" s="48">
        <v>2852</v>
      </c>
      <c r="F44" s="48">
        <v>1782.5</v>
      </c>
      <c r="G44" s="48">
        <v>1643</v>
      </c>
      <c r="H44" s="48">
        <v>1255.5</v>
      </c>
      <c r="I44" s="45"/>
      <c r="J44" s="50">
        <v>2738.25</v>
      </c>
      <c r="K44" s="50">
        <v>1797.5</v>
      </c>
      <c r="L44" s="50">
        <v>2014</v>
      </c>
      <c r="M44" s="50">
        <v>1314.75</v>
      </c>
      <c r="O44" s="40">
        <f t="shared" si="0"/>
        <v>0.96011570827489479</v>
      </c>
      <c r="P44" s="40">
        <f t="shared" si="1"/>
        <v>1.0084151472650771</v>
      </c>
      <c r="Q44" s="40">
        <f t="shared" si="2"/>
        <v>1.2258064516129032</v>
      </c>
      <c r="R44" s="40">
        <f t="shared" si="3"/>
        <v>1.0471923536439665</v>
      </c>
      <c r="S44" s="9"/>
      <c r="V44" s="42">
        <f t="shared" si="4"/>
        <v>7864.5</v>
      </c>
      <c r="W44" s="42">
        <f t="shared" si="5"/>
        <v>7533</v>
      </c>
      <c r="X44" s="43">
        <f t="shared" si="6"/>
        <v>1.0440063719633612</v>
      </c>
      <c r="Z44" s="51">
        <v>2707.75</v>
      </c>
      <c r="AA44" s="51">
        <v>1735.5</v>
      </c>
      <c r="AB44" s="51">
        <v>1965.5</v>
      </c>
      <c r="AC44" s="51">
        <v>1232.75</v>
      </c>
      <c r="AD44" s="51">
        <v>30.5</v>
      </c>
      <c r="AE44" s="51">
        <v>62</v>
      </c>
      <c r="AF44" s="51">
        <v>48.5</v>
      </c>
      <c r="AG44" s="51">
        <v>82</v>
      </c>
    </row>
    <row r="45" spans="1:33">
      <c r="A45" s="16" t="s">
        <v>88</v>
      </c>
      <c r="B45" s="16" t="s">
        <v>14</v>
      </c>
      <c r="C45" s="6"/>
      <c r="D45" s="23" t="s">
        <v>89</v>
      </c>
      <c r="E45" s="48">
        <v>1311</v>
      </c>
      <c r="F45" s="48">
        <v>954.5</v>
      </c>
      <c r="G45" s="48">
        <v>1255.5</v>
      </c>
      <c r="H45" s="48">
        <v>713</v>
      </c>
      <c r="I45" s="45"/>
      <c r="J45" s="50">
        <v>1259.75</v>
      </c>
      <c r="K45" s="50">
        <v>931.5</v>
      </c>
      <c r="L45" s="50">
        <v>703.33</v>
      </c>
      <c r="M45" s="50">
        <v>357</v>
      </c>
      <c r="O45" s="40">
        <f t="shared" si="0"/>
        <v>0.96090770404271553</v>
      </c>
      <c r="P45" s="40">
        <f t="shared" si="1"/>
        <v>0.97590361445783136</v>
      </c>
      <c r="Q45" s="40">
        <f t="shared" si="2"/>
        <v>0.56019912385503789</v>
      </c>
      <c r="R45" s="40">
        <f t="shared" si="3"/>
        <v>0.50070126227208978</v>
      </c>
      <c r="S45" s="9"/>
      <c r="V45" s="42">
        <f t="shared" si="4"/>
        <v>3251.58</v>
      </c>
      <c r="W45" s="42">
        <f t="shared" si="5"/>
        <v>4234</v>
      </c>
      <c r="X45" s="43">
        <f t="shared" si="6"/>
        <v>0.76796882380727438</v>
      </c>
      <c r="Z45" s="51">
        <v>1248.25</v>
      </c>
      <c r="AA45" s="51">
        <v>920</v>
      </c>
      <c r="AB45" s="51">
        <v>687.5</v>
      </c>
      <c r="AC45" s="51">
        <v>333.5</v>
      </c>
      <c r="AD45" s="51">
        <v>11.5</v>
      </c>
      <c r="AE45" s="51">
        <v>11.5</v>
      </c>
      <c r="AF45" s="51">
        <v>15.83</v>
      </c>
      <c r="AG45" s="51">
        <v>23.5</v>
      </c>
    </row>
    <row r="46" spans="1:33">
      <c r="A46" s="16" t="s">
        <v>90</v>
      </c>
      <c r="B46" s="16" t="s">
        <v>14</v>
      </c>
      <c r="C46" s="6"/>
      <c r="D46" s="23" t="s">
        <v>91</v>
      </c>
      <c r="E46" s="48">
        <v>1426</v>
      </c>
      <c r="F46" s="48">
        <v>1069.5</v>
      </c>
      <c r="G46" s="48">
        <v>2883</v>
      </c>
      <c r="H46" s="48">
        <v>1968.5</v>
      </c>
      <c r="I46" s="45"/>
      <c r="J46" s="50">
        <v>1438.75</v>
      </c>
      <c r="K46" s="50">
        <v>1115.5</v>
      </c>
      <c r="L46" s="50">
        <v>965</v>
      </c>
      <c r="M46" s="50">
        <v>944.17000000000007</v>
      </c>
      <c r="O46" s="40">
        <f t="shared" si="0"/>
        <v>1.0089410939691446</v>
      </c>
      <c r="P46" s="40">
        <f t="shared" si="1"/>
        <v>1.043010752688172</v>
      </c>
      <c r="Q46" s="40">
        <f t="shared" si="2"/>
        <v>0.33472077696843566</v>
      </c>
      <c r="R46" s="40">
        <f t="shared" si="3"/>
        <v>0.47963931927863862</v>
      </c>
      <c r="S46" s="9"/>
      <c r="V46" s="42">
        <f t="shared" si="4"/>
        <v>4463.42</v>
      </c>
      <c r="W46" s="42">
        <f t="shared" si="5"/>
        <v>7347</v>
      </c>
      <c r="X46" s="43">
        <f t="shared" si="6"/>
        <v>0.6075159929222812</v>
      </c>
      <c r="Z46" s="51">
        <v>1321.5</v>
      </c>
      <c r="AA46" s="51">
        <v>1012.5</v>
      </c>
      <c r="AB46" s="51">
        <v>911</v>
      </c>
      <c r="AC46" s="51">
        <v>812.5</v>
      </c>
      <c r="AD46" s="51">
        <v>117.25</v>
      </c>
      <c r="AE46" s="51">
        <v>103</v>
      </c>
      <c r="AF46" s="51">
        <v>54</v>
      </c>
      <c r="AG46" s="51">
        <v>131.67000000000002</v>
      </c>
    </row>
    <row r="47" spans="1:33">
      <c r="A47" s="16" t="s">
        <v>92</v>
      </c>
      <c r="B47" s="16" t="s">
        <v>14</v>
      </c>
      <c r="C47" s="6"/>
      <c r="D47" s="23" t="s">
        <v>93</v>
      </c>
      <c r="E47" s="48">
        <v>1782.5</v>
      </c>
      <c r="F47" s="48">
        <v>1426</v>
      </c>
      <c r="G47" s="48">
        <v>713</v>
      </c>
      <c r="H47" s="48">
        <v>713</v>
      </c>
      <c r="I47" s="45"/>
      <c r="J47" s="50">
        <v>2066.75</v>
      </c>
      <c r="K47" s="50">
        <v>1779.27</v>
      </c>
      <c r="L47" s="50">
        <v>380.5</v>
      </c>
      <c r="M47" s="50">
        <v>270.5</v>
      </c>
      <c r="O47" s="40">
        <f t="shared" si="0"/>
        <v>1.1594670406732117</v>
      </c>
      <c r="P47" s="40">
        <f t="shared" si="1"/>
        <v>1.2477349228611501</v>
      </c>
      <c r="Q47" s="40">
        <f t="shared" si="2"/>
        <v>0.53366058906030855</v>
      </c>
      <c r="R47" s="40">
        <f t="shared" si="3"/>
        <v>0.37938288920056101</v>
      </c>
      <c r="S47" s="9"/>
      <c r="V47" s="42">
        <f t="shared" si="4"/>
        <v>4497.0200000000004</v>
      </c>
      <c r="W47" s="42">
        <f t="shared" si="5"/>
        <v>4634.5</v>
      </c>
      <c r="X47" s="43">
        <f t="shared" si="6"/>
        <v>0.97033552702556924</v>
      </c>
      <c r="Z47" s="51">
        <v>2066.75</v>
      </c>
      <c r="AA47" s="51">
        <v>1779.27</v>
      </c>
      <c r="AB47" s="51">
        <v>380.5</v>
      </c>
      <c r="AC47" s="51">
        <v>270.5</v>
      </c>
      <c r="AD47" s="51">
        <v>0</v>
      </c>
      <c r="AE47" s="51">
        <v>0</v>
      </c>
      <c r="AF47" s="51">
        <v>0</v>
      </c>
      <c r="AG47" s="51">
        <v>0</v>
      </c>
    </row>
    <row r="48" spans="1:33">
      <c r="A48" s="16" t="s">
        <v>94</v>
      </c>
      <c r="B48" s="16" t="s">
        <v>14</v>
      </c>
      <c r="C48" s="6"/>
      <c r="D48" s="23" t="s">
        <v>95</v>
      </c>
      <c r="E48" s="48">
        <v>1194</v>
      </c>
      <c r="F48" s="48">
        <v>713</v>
      </c>
      <c r="G48" s="48">
        <v>966.5</v>
      </c>
      <c r="H48" s="48">
        <v>862.5</v>
      </c>
      <c r="I48" s="45"/>
      <c r="J48" s="50">
        <v>1178.5</v>
      </c>
      <c r="K48" s="50">
        <v>655.5</v>
      </c>
      <c r="L48" s="50">
        <v>853</v>
      </c>
      <c r="M48" s="50">
        <v>752</v>
      </c>
      <c r="O48" s="40">
        <f t="shared" si="0"/>
        <v>0.98701842546063656</v>
      </c>
      <c r="P48" s="40">
        <f t="shared" si="1"/>
        <v>0.91935483870967738</v>
      </c>
      <c r="Q48" s="40">
        <f t="shared" si="2"/>
        <v>0.88256595964821516</v>
      </c>
      <c r="R48" s="40">
        <f t="shared" si="3"/>
        <v>0.87188405797101454</v>
      </c>
      <c r="S48" s="9"/>
      <c r="V48" s="42">
        <f t="shared" si="4"/>
        <v>3439</v>
      </c>
      <c r="W48" s="42">
        <f t="shared" si="5"/>
        <v>3736</v>
      </c>
      <c r="X48" s="43">
        <f t="shared" si="6"/>
        <v>0.9205032119914347</v>
      </c>
      <c r="Z48" s="51">
        <v>1178.5</v>
      </c>
      <c r="AA48" s="51">
        <v>655.5</v>
      </c>
      <c r="AB48" s="51">
        <v>853</v>
      </c>
      <c r="AC48" s="51">
        <v>752</v>
      </c>
      <c r="AD48" s="51">
        <v>0</v>
      </c>
      <c r="AE48" s="51">
        <v>0</v>
      </c>
      <c r="AF48" s="51">
        <v>0</v>
      </c>
      <c r="AG48" s="51">
        <v>0</v>
      </c>
    </row>
    <row r="49" spans="1:33">
      <c r="A49" s="16" t="s">
        <v>96</v>
      </c>
      <c r="B49" s="16" t="s">
        <v>14</v>
      </c>
      <c r="C49" s="6"/>
      <c r="D49" s="23" t="s">
        <v>97</v>
      </c>
      <c r="E49" s="48">
        <v>1302</v>
      </c>
      <c r="F49" s="48">
        <v>1069.5</v>
      </c>
      <c r="G49" s="48">
        <v>1658.5</v>
      </c>
      <c r="H49" s="48">
        <v>1069.5</v>
      </c>
      <c r="I49" s="45"/>
      <c r="J49" s="50">
        <v>1500.0900000000001</v>
      </c>
      <c r="K49" s="50">
        <v>985</v>
      </c>
      <c r="L49" s="50">
        <v>1507.67</v>
      </c>
      <c r="M49" s="50">
        <v>1072</v>
      </c>
      <c r="O49" s="40">
        <f t="shared" si="0"/>
        <v>1.1521428571428574</v>
      </c>
      <c r="P49" s="40">
        <f t="shared" si="1"/>
        <v>0.92099111734455352</v>
      </c>
      <c r="Q49" s="40">
        <f t="shared" si="2"/>
        <v>0.9090563762435937</v>
      </c>
      <c r="R49" s="40">
        <f t="shared" si="3"/>
        <v>1.0023375409069659</v>
      </c>
      <c r="S49" s="9"/>
      <c r="V49" s="42">
        <f t="shared" si="4"/>
        <v>5064.76</v>
      </c>
      <c r="W49" s="42">
        <f t="shared" si="5"/>
        <v>5099.5</v>
      </c>
      <c r="X49" s="43">
        <f t="shared" si="6"/>
        <v>0.9931875674085695</v>
      </c>
      <c r="Z49" s="51">
        <v>1328.67</v>
      </c>
      <c r="AA49" s="51">
        <v>938</v>
      </c>
      <c r="AB49" s="51">
        <v>1485.67</v>
      </c>
      <c r="AC49" s="51">
        <v>981</v>
      </c>
      <c r="AD49" s="51">
        <v>171.42000000000002</v>
      </c>
      <c r="AE49" s="51">
        <v>47</v>
      </c>
      <c r="AF49" s="51">
        <v>22</v>
      </c>
      <c r="AG49" s="51">
        <v>91</v>
      </c>
    </row>
    <row r="50" spans="1:33">
      <c r="A50" s="16" t="s">
        <v>98</v>
      </c>
      <c r="B50" s="16" t="s">
        <v>14</v>
      </c>
      <c r="C50" s="6"/>
      <c r="D50" s="23" t="s">
        <v>99</v>
      </c>
      <c r="E50" s="48">
        <v>1426</v>
      </c>
      <c r="F50" s="48">
        <v>1426</v>
      </c>
      <c r="G50" s="48">
        <v>1255.5</v>
      </c>
      <c r="H50" s="48">
        <v>356.5</v>
      </c>
      <c r="I50" s="45"/>
      <c r="J50" s="50">
        <v>1508.08</v>
      </c>
      <c r="K50" s="50">
        <v>1297</v>
      </c>
      <c r="L50" s="50">
        <v>1408</v>
      </c>
      <c r="M50" s="50">
        <v>459</v>
      </c>
      <c r="O50" s="40">
        <f t="shared" si="0"/>
        <v>1.0575596072931275</v>
      </c>
      <c r="P50" s="40">
        <f t="shared" si="1"/>
        <v>0.90953716690042075</v>
      </c>
      <c r="Q50" s="40">
        <f t="shared" si="2"/>
        <v>1.1214655515730785</v>
      </c>
      <c r="R50" s="40">
        <f t="shared" si="3"/>
        <v>1.2875175315568022</v>
      </c>
      <c r="S50" s="9"/>
      <c r="V50" s="42">
        <f t="shared" si="4"/>
        <v>4672.08</v>
      </c>
      <c r="W50" s="42">
        <f t="shared" si="5"/>
        <v>4464</v>
      </c>
      <c r="X50" s="43">
        <f t="shared" si="6"/>
        <v>1.0466129032258065</v>
      </c>
      <c r="Z50" s="51">
        <v>1385.75</v>
      </c>
      <c r="AA50" s="51">
        <v>1274</v>
      </c>
      <c r="AB50" s="51">
        <v>1396.5</v>
      </c>
      <c r="AC50" s="51">
        <v>459</v>
      </c>
      <c r="AD50" s="51">
        <v>122.33</v>
      </c>
      <c r="AE50" s="51">
        <v>23</v>
      </c>
      <c r="AF50" s="51">
        <v>11.5</v>
      </c>
      <c r="AG50" s="51">
        <v>0</v>
      </c>
    </row>
    <row r="51" spans="1:33">
      <c r="A51" s="16" t="s">
        <v>100</v>
      </c>
      <c r="B51" s="16" t="s">
        <v>14</v>
      </c>
      <c r="C51" s="6"/>
      <c r="D51" s="23" t="s">
        <v>101</v>
      </c>
      <c r="E51" s="48">
        <v>1860</v>
      </c>
      <c r="F51" s="48">
        <v>1426</v>
      </c>
      <c r="G51" s="48">
        <v>1488</v>
      </c>
      <c r="H51" s="48">
        <v>713</v>
      </c>
      <c r="I51" s="45"/>
      <c r="J51" s="50">
        <v>1657.5</v>
      </c>
      <c r="K51" s="50">
        <v>1315.92</v>
      </c>
      <c r="L51" s="50">
        <v>1274.25</v>
      </c>
      <c r="M51" s="50">
        <v>752</v>
      </c>
      <c r="O51" s="40">
        <f t="shared" si="0"/>
        <v>0.8911290322580645</v>
      </c>
      <c r="P51" s="40">
        <f t="shared" si="1"/>
        <v>0.92280504908835914</v>
      </c>
      <c r="Q51" s="40">
        <f t="shared" si="2"/>
        <v>0.85635080645161288</v>
      </c>
      <c r="R51" s="40">
        <f t="shared" si="3"/>
        <v>1.0546984572230014</v>
      </c>
      <c r="S51" s="9"/>
      <c r="V51" s="42">
        <f t="shared" si="4"/>
        <v>4999.67</v>
      </c>
      <c r="W51" s="42">
        <f t="shared" si="5"/>
        <v>5487</v>
      </c>
      <c r="X51" s="43">
        <f t="shared" si="6"/>
        <v>0.91118461818844543</v>
      </c>
      <c r="Z51" s="51">
        <v>1597</v>
      </c>
      <c r="AA51" s="51">
        <v>1218.42</v>
      </c>
      <c r="AB51" s="51">
        <v>1227.25</v>
      </c>
      <c r="AC51" s="51">
        <v>700</v>
      </c>
      <c r="AD51" s="51">
        <v>60.5</v>
      </c>
      <c r="AE51" s="51">
        <v>97.5</v>
      </c>
      <c r="AF51" s="51">
        <v>47</v>
      </c>
      <c r="AG51" s="51">
        <v>52</v>
      </c>
    </row>
    <row r="52" spans="1:33">
      <c r="A52" t="s">
        <v>102</v>
      </c>
      <c r="B52" s="16" t="s">
        <v>14</v>
      </c>
      <c r="C52" s="6"/>
      <c r="D52" s="23" t="s">
        <v>103</v>
      </c>
      <c r="E52" s="48">
        <v>1550</v>
      </c>
      <c r="F52" s="48">
        <v>1069.5</v>
      </c>
      <c r="G52" s="48">
        <v>1937.5</v>
      </c>
      <c r="H52" s="48">
        <v>1069.5</v>
      </c>
      <c r="I52" s="45"/>
      <c r="J52" s="50">
        <v>1406.73</v>
      </c>
      <c r="K52" s="50">
        <v>1027</v>
      </c>
      <c r="L52" s="50">
        <v>1355.25</v>
      </c>
      <c r="M52" s="50">
        <v>666</v>
      </c>
      <c r="O52" s="40">
        <f t="shared" si="0"/>
        <v>0.90756774193548384</v>
      </c>
      <c r="P52" s="40">
        <f t="shared" si="1"/>
        <v>0.96026180458158017</v>
      </c>
      <c r="Q52" s="40">
        <f t="shared" si="2"/>
        <v>0.69948387096774189</v>
      </c>
      <c r="R52" s="40">
        <f t="shared" si="3"/>
        <v>0.62272089761570826</v>
      </c>
      <c r="S52" s="9"/>
      <c r="V52" s="42">
        <f t="shared" si="4"/>
        <v>4454.9799999999996</v>
      </c>
      <c r="W52" s="42">
        <f t="shared" si="5"/>
        <v>5626.5</v>
      </c>
      <c r="X52" s="43">
        <f t="shared" si="6"/>
        <v>0.79178530169732508</v>
      </c>
      <c r="Z52" s="51">
        <v>1358.98</v>
      </c>
      <c r="AA52" s="51">
        <v>958</v>
      </c>
      <c r="AB52" s="51">
        <v>1301</v>
      </c>
      <c r="AC52" s="51">
        <v>572.5</v>
      </c>
      <c r="AD52" s="51">
        <v>47.75</v>
      </c>
      <c r="AE52" s="51">
        <v>69</v>
      </c>
      <c r="AF52" s="51">
        <v>54.25</v>
      </c>
      <c r="AG52" s="51">
        <v>93.5</v>
      </c>
    </row>
    <row r="53" spans="1:33">
      <c r="A53" s="16" t="s">
        <v>104</v>
      </c>
      <c r="B53" s="16" t="s">
        <v>14</v>
      </c>
      <c r="C53" s="6"/>
      <c r="D53" s="23" t="s">
        <v>105</v>
      </c>
      <c r="E53" s="48">
        <v>1169.5</v>
      </c>
      <c r="F53" s="48">
        <v>713</v>
      </c>
      <c r="G53" s="48">
        <v>640</v>
      </c>
      <c r="H53" s="48">
        <v>356.5</v>
      </c>
      <c r="I53" s="45"/>
      <c r="J53" s="50">
        <v>1166.75</v>
      </c>
      <c r="K53" s="50">
        <v>700.5</v>
      </c>
      <c r="L53" s="50">
        <v>616.25</v>
      </c>
      <c r="M53" s="50">
        <v>287.5</v>
      </c>
      <c r="O53" s="40">
        <f t="shared" si="0"/>
        <v>0.99764856776400168</v>
      </c>
      <c r="P53" s="40">
        <f t="shared" si="1"/>
        <v>0.98246844319775595</v>
      </c>
      <c r="Q53" s="40">
        <f t="shared" si="2"/>
        <v>0.962890625</v>
      </c>
      <c r="R53" s="40">
        <f t="shared" si="3"/>
        <v>0.80645161290322576</v>
      </c>
      <c r="S53" s="9"/>
      <c r="V53" s="42">
        <f t="shared" si="4"/>
        <v>2771</v>
      </c>
      <c r="W53" s="42">
        <f t="shared" si="5"/>
        <v>2879</v>
      </c>
      <c r="X53" s="43">
        <f t="shared" si="6"/>
        <v>0.96248697464397359</v>
      </c>
      <c r="Z53" s="51">
        <v>1155.25</v>
      </c>
      <c r="AA53" s="51">
        <v>700.5</v>
      </c>
      <c r="AB53" s="51">
        <v>616.25</v>
      </c>
      <c r="AC53" s="51">
        <v>287.5</v>
      </c>
      <c r="AD53" s="51">
        <v>11.5</v>
      </c>
      <c r="AE53" s="51">
        <v>0</v>
      </c>
      <c r="AF53" s="51">
        <v>0</v>
      </c>
      <c r="AG53" s="51">
        <v>0</v>
      </c>
    </row>
    <row r="54" spans="1:33">
      <c r="A54" s="16" t="s">
        <v>106</v>
      </c>
      <c r="B54" s="16" t="s">
        <v>14</v>
      </c>
      <c r="C54" s="6"/>
      <c r="D54" s="23" t="s">
        <v>107</v>
      </c>
      <c r="E54" s="48">
        <v>1398</v>
      </c>
      <c r="F54" s="48">
        <v>954.5</v>
      </c>
      <c r="G54" s="48">
        <v>930</v>
      </c>
      <c r="H54" s="48">
        <v>471.5</v>
      </c>
      <c r="I54" s="45"/>
      <c r="J54" s="50">
        <v>1426.17</v>
      </c>
      <c r="K54" s="50">
        <v>878.5</v>
      </c>
      <c r="L54" s="50">
        <v>1085.33</v>
      </c>
      <c r="M54" s="50">
        <v>483</v>
      </c>
      <c r="O54" s="40">
        <f t="shared" si="0"/>
        <v>1.0201502145922747</v>
      </c>
      <c r="P54" s="40">
        <f t="shared" si="1"/>
        <v>0.92037716081718179</v>
      </c>
      <c r="Q54" s="40">
        <f t="shared" si="2"/>
        <v>1.167021505376344</v>
      </c>
      <c r="R54" s="40">
        <f t="shared" si="3"/>
        <v>1.024390243902439</v>
      </c>
      <c r="S54" s="9"/>
      <c r="V54" s="42">
        <f t="shared" si="4"/>
        <v>3873</v>
      </c>
      <c r="W54" s="42">
        <f t="shared" si="5"/>
        <v>3754</v>
      </c>
      <c r="X54" s="43">
        <f t="shared" si="6"/>
        <v>1.0316995205114545</v>
      </c>
      <c r="Z54" s="51">
        <v>1426.17</v>
      </c>
      <c r="AA54" s="51">
        <v>878.5</v>
      </c>
      <c r="AB54" s="51">
        <v>1073.83</v>
      </c>
      <c r="AC54" s="51">
        <v>483</v>
      </c>
      <c r="AD54" s="51">
        <v>0</v>
      </c>
      <c r="AE54" s="51">
        <v>0</v>
      </c>
      <c r="AF54" s="51">
        <v>11.5</v>
      </c>
      <c r="AG54" s="51">
        <v>0</v>
      </c>
    </row>
    <row r="55" spans="1:33">
      <c r="A55" s="16" t="s">
        <v>108</v>
      </c>
      <c r="B55" s="16" t="s">
        <v>14</v>
      </c>
      <c r="C55" s="6"/>
      <c r="D55" s="23" t="s">
        <v>109</v>
      </c>
      <c r="E55" s="48">
        <v>1860</v>
      </c>
      <c r="F55" s="48">
        <v>1426</v>
      </c>
      <c r="G55" s="48">
        <v>1674</v>
      </c>
      <c r="H55" s="48">
        <v>1255.5</v>
      </c>
      <c r="I55" s="45"/>
      <c r="J55" s="50">
        <v>1391.3000000000002</v>
      </c>
      <c r="K55" s="50">
        <v>941</v>
      </c>
      <c r="L55" s="50">
        <v>1177.6500000000001</v>
      </c>
      <c r="M55" s="50">
        <v>937</v>
      </c>
      <c r="O55" s="40">
        <f t="shared" si="0"/>
        <v>0.74801075268817219</v>
      </c>
      <c r="P55" s="40">
        <f t="shared" si="1"/>
        <v>0.65988779803646569</v>
      </c>
      <c r="Q55" s="40">
        <f t="shared" si="2"/>
        <v>0.70349462365591409</v>
      </c>
      <c r="R55" s="40">
        <f t="shared" si="3"/>
        <v>0.74631620868180004</v>
      </c>
      <c r="S55" s="9"/>
      <c r="V55" s="42">
        <f t="shared" si="4"/>
        <v>4446.9500000000007</v>
      </c>
      <c r="W55" s="42">
        <f t="shared" si="5"/>
        <v>6215.5</v>
      </c>
      <c r="X55" s="43">
        <f t="shared" si="6"/>
        <v>0.71546134663341654</v>
      </c>
      <c r="Z55" s="51">
        <v>1331.3400000000001</v>
      </c>
      <c r="AA55" s="51">
        <v>895</v>
      </c>
      <c r="AB55" s="51">
        <v>1161.17</v>
      </c>
      <c r="AC55" s="51">
        <v>919.75</v>
      </c>
      <c r="AD55" s="51">
        <v>59.96</v>
      </c>
      <c r="AE55" s="51">
        <v>46</v>
      </c>
      <c r="AF55" s="51">
        <v>16.48</v>
      </c>
      <c r="AG55" s="51">
        <v>17.25</v>
      </c>
    </row>
    <row r="56" spans="1:33">
      <c r="A56" s="16" t="s">
        <v>110</v>
      </c>
      <c r="B56" s="16"/>
      <c r="C56" s="6"/>
      <c r="D56" s="23" t="s">
        <v>111</v>
      </c>
      <c r="E56" s="48">
        <v>990</v>
      </c>
      <c r="F56" s="48">
        <v>713</v>
      </c>
      <c r="G56" s="48">
        <v>2418</v>
      </c>
      <c r="H56" s="48">
        <v>1782.5</v>
      </c>
      <c r="I56" s="45"/>
      <c r="J56" s="50">
        <v>1055.42</v>
      </c>
      <c r="K56" s="50">
        <v>758.5</v>
      </c>
      <c r="L56" s="50">
        <v>1348.5</v>
      </c>
      <c r="M56" s="50">
        <v>907</v>
      </c>
      <c r="O56" s="40">
        <f t="shared" si="0"/>
        <v>1.0660808080808082</v>
      </c>
      <c r="P56" s="40">
        <f t="shared" si="1"/>
        <v>1.0638148667601683</v>
      </c>
      <c r="Q56" s="40">
        <f t="shared" si="2"/>
        <v>0.55769230769230771</v>
      </c>
      <c r="R56" s="40">
        <f t="shared" si="3"/>
        <v>0.50883590462833095</v>
      </c>
      <c r="S56" s="9"/>
      <c r="V56" s="42">
        <f t="shared" si="4"/>
        <v>4069.42</v>
      </c>
      <c r="W56" s="42">
        <f t="shared" si="5"/>
        <v>5903.5</v>
      </c>
      <c r="X56" s="43">
        <f t="shared" si="6"/>
        <v>0.68932328279833999</v>
      </c>
      <c r="Z56" s="51">
        <v>612.67000000000007</v>
      </c>
      <c r="AA56" s="51">
        <v>92</v>
      </c>
      <c r="AB56" s="51">
        <v>1083.5</v>
      </c>
      <c r="AC56" s="51">
        <v>57.5</v>
      </c>
      <c r="AD56" s="51">
        <v>442.75</v>
      </c>
      <c r="AE56" s="51">
        <v>666.5</v>
      </c>
      <c r="AF56" s="51">
        <v>265</v>
      </c>
      <c r="AG56" s="51">
        <v>849.5</v>
      </c>
    </row>
    <row r="57" spans="1:33">
      <c r="A57" s="16" t="s">
        <v>112</v>
      </c>
      <c r="B57" s="16"/>
      <c r="C57" s="6"/>
      <c r="D57" s="23" t="s">
        <v>113</v>
      </c>
      <c r="E57" s="48">
        <v>744</v>
      </c>
      <c r="F57" s="48">
        <v>713</v>
      </c>
      <c r="G57" s="48">
        <v>372</v>
      </c>
      <c r="H57" s="48">
        <v>356.5</v>
      </c>
      <c r="I57" s="45"/>
      <c r="J57" s="50">
        <v>692.75</v>
      </c>
      <c r="K57" s="50">
        <v>662.97</v>
      </c>
      <c r="L57" s="50">
        <v>288</v>
      </c>
      <c r="M57" s="50">
        <v>352.25</v>
      </c>
      <c r="O57" s="40">
        <f t="shared" si="0"/>
        <v>0.9311155913978495</v>
      </c>
      <c r="P57" s="40">
        <f t="shared" si="1"/>
        <v>0.92983169705469848</v>
      </c>
      <c r="Q57" s="40">
        <f t="shared" si="2"/>
        <v>0.77419354838709675</v>
      </c>
      <c r="R57" s="40">
        <f t="shared" si="3"/>
        <v>0.98807854137447404</v>
      </c>
      <c r="S57" s="9"/>
      <c r="V57" s="42">
        <f t="shared" si="4"/>
        <v>1995.97</v>
      </c>
      <c r="W57" s="42">
        <f t="shared" si="5"/>
        <v>2185.5</v>
      </c>
      <c r="X57" s="43">
        <f t="shared" si="6"/>
        <v>0.91327842598947606</v>
      </c>
      <c r="Z57" s="51">
        <v>669.25</v>
      </c>
      <c r="AA57" s="51">
        <v>644.5</v>
      </c>
      <c r="AB57" s="51">
        <v>285.5</v>
      </c>
      <c r="AC57" s="51">
        <v>340.25</v>
      </c>
      <c r="AD57" s="51">
        <v>23.5</v>
      </c>
      <c r="AE57" s="51">
        <v>18.47</v>
      </c>
      <c r="AF57" s="51">
        <v>2.5</v>
      </c>
      <c r="AG57" s="51">
        <v>12</v>
      </c>
    </row>
    <row r="58" spans="1:33">
      <c r="A58" s="16" t="s">
        <v>114</v>
      </c>
      <c r="B58" s="16" t="s">
        <v>14</v>
      </c>
      <c r="C58" s="6"/>
      <c r="D58" s="23" t="s">
        <v>115</v>
      </c>
      <c r="E58" s="48">
        <v>1472.5</v>
      </c>
      <c r="F58" s="48">
        <v>1069.5</v>
      </c>
      <c r="G58" s="48">
        <v>1302</v>
      </c>
      <c r="H58" s="48">
        <v>713</v>
      </c>
      <c r="I58" s="45"/>
      <c r="J58" s="50">
        <v>1331.5</v>
      </c>
      <c r="K58" s="50">
        <v>949</v>
      </c>
      <c r="L58" s="50">
        <v>1263</v>
      </c>
      <c r="M58" s="50">
        <v>833</v>
      </c>
      <c r="O58" s="40">
        <f t="shared" si="0"/>
        <v>0.90424448217317488</v>
      </c>
      <c r="P58" s="40">
        <f t="shared" si="1"/>
        <v>0.88733052828424497</v>
      </c>
      <c r="Q58" s="40">
        <f t="shared" si="2"/>
        <v>0.97004608294930872</v>
      </c>
      <c r="R58" s="40">
        <f t="shared" si="3"/>
        <v>1.1683029453015428</v>
      </c>
      <c r="S58" s="9"/>
      <c r="V58" s="42">
        <f t="shared" si="4"/>
        <v>4376.5</v>
      </c>
      <c r="W58" s="42">
        <f t="shared" si="5"/>
        <v>4557</v>
      </c>
      <c r="X58" s="43">
        <f t="shared" si="6"/>
        <v>0.96039060785604569</v>
      </c>
      <c r="Z58" s="51">
        <v>1313.5</v>
      </c>
      <c r="AA58" s="51">
        <v>914.5</v>
      </c>
      <c r="AB58" s="51">
        <v>1257</v>
      </c>
      <c r="AC58" s="51">
        <v>804</v>
      </c>
      <c r="AD58" s="51">
        <v>18</v>
      </c>
      <c r="AE58" s="51">
        <v>34.5</v>
      </c>
      <c r="AF58" s="51">
        <v>6</v>
      </c>
      <c r="AG58" s="51">
        <v>29</v>
      </c>
    </row>
    <row r="59" spans="1:33">
      <c r="A59" s="16" t="s">
        <v>116</v>
      </c>
      <c r="B59" s="16"/>
      <c r="C59" s="6"/>
      <c r="D59" s="23" t="s">
        <v>117</v>
      </c>
      <c r="E59" s="48">
        <v>1147.5</v>
      </c>
      <c r="F59" s="48">
        <v>713</v>
      </c>
      <c r="G59" s="48">
        <v>2046</v>
      </c>
      <c r="H59" s="48">
        <v>1426</v>
      </c>
      <c r="I59" s="45"/>
      <c r="J59" s="50">
        <v>1292</v>
      </c>
      <c r="K59" s="50">
        <v>862</v>
      </c>
      <c r="L59" s="50">
        <v>1370.17</v>
      </c>
      <c r="M59" s="50">
        <v>1010.42</v>
      </c>
      <c r="O59" s="40">
        <f t="shared" si="0"/>
        <v>1.125925925925926</v>
      </c>
      <c r="P59" s="40">
        <f t="shared" si="1"/>
        <v>1.2089761570827489</v>
      </c>
      <c r="Q59" s="40">
        <f t="shared" si="2"/>
        <v>0.66968230694037145</v>
      </c>
      <c r="R59" s="40">
        <f t="shared" si="3"/>
        <v>0.70856942496493691</v>
      </c>
      <c r="S59" s="9"/>
      <c r="V59" s="42">
        <f t="shared" si="4"/>
        <v>4534.59</v>
      </c>
      <c r="W59" s="42">
        <f t="shared" si="5"/>
        <v>5332.5</v>
      </c>
      <c r="X59" s="43">
        <f t="shared" si="6"/>
        <v>0.8503684950773559</v>
      </c>
      <c r="Z59" s="51">
        <v>1243.5</v>
      </c>
      <c r="AA59" s="51">
        <v>804.5</v>
      </c>
      <c r="AB59" s="51">
        <v>1365.25</v>
      </c>
      <c r="AC59" s="51">
        <v>975</v>
      </c>
      <c r="AD59" s="51">
        <v>48.5</v>
      </c>
      <c r="AE59" s="51">
        <v>57.5</v>
      </c>
      <c r="AF59" s="51">
        <v>4.92</v>
      </c>
      <c r="AG59" s="51">
        <v>35.42</v>
      </c>
    </row>
    <row r="60" spans="1:33">
      <c r="A60" s="16" t="s">
        <v>118</v>
      </c>
      <c r="B60" s="16" t="s">
        <v>14</v>
      </c>
      <c r="C60" s="6"/>
      <c r="D60" s="23" t="s">
        <v>119</v>
      </c>
      <c r="E60" s="48">
        <v>1674</v>
      </c>
      <c r="F60" s="48">
        <v>1069.5</v>
      </c>
      <c r="G60" s="48">
        <v>1302</v>
      </c>
      <c r="H60" s="48">
        <v>713</v>
      </c>
      <c r="I60" s="45"/>
      <c r="J60" s="50">
        <v>1564.3199999999997</v>
      </c>
      <c r="K60" s="50">
        <v>1057.5</v>
      </c>
      <c r="L60" s="50">
        <v>1221.92</v>
      </c>
      <c r="M60" s="50">
        <v>696.98</v>
      </c>
      <c r="O60" s="40">
        <f t="shared" si="0"/>
        <v>0.93448028673835104</v>
      </c>
      <c r="P60" s="40">
        <f t="shared" si="1"/>
        <v>0.98877980364656382</v>
      </c>
      <c r="Q60" s="40">
        <f t="shared" si="2"/>
        <v>0.93849462365591407</v>
      </c>
      <c r="R60" s="40">
        <f t="shared" si="3"/>
        <v>0.97753155680224402</v>
      </c>
      <c r="S60" s="9"/>
      <c r="V60" s="42">
        <f t="shared" si="4"/>
        <v>4540.7199999999993</v>
      </c>
      <c r="W60" s="42">
        <f t="shared" si="5"/>
        <v>4758.5</v>
      </c>
      <c r="X60" s="43">
        <f t="shared" si="6"/>
        <v>0.95423347693600913</v>
      </c>
      <c r="Z60" s="51">
        <v>1481.3199999999997</v>
      </c>
      <c r="AA60" s="51">
        <v>988.5</v>
      </c>
      <c r="AB60" s="51">
        <v>1205.92</v>
      </c>
      <c r="AC60" s="51">
        <v>648.48</v>
      </c>
      <c r="AD60" s="51">
        <v>83</v>
      </c>
      <c r="AE60" s="51">
        <v>69</v>
      </c>
      <c r="AF60" s="51">
        <v>16</v>
      </c>
      <c r="AG60" s="51">
        <v>48.5</v>
      </c>
    </row>
    <row r="61" spans="1:33">
      <c r="A61" s="16" t="s">
        <v>120</v>
      </c>
      <c r="B61" s="16"/>
      <c r="C61" s="6"/>
      <c r="D61" s="24" t="s">
        <v>121</v>
      </c>
      <c r="E61" s="48">
        <v>744</v>
      </c>
      <c r="F61" s="48">
        <v>713</v>
      </c>
      <c r="G61" s="48">
        <v>1459.5</v>
      </c>
      <c r="H61" s="48">
        <v>713</v>
      </c>
      <c r="I61" s="45"/>
      <c r="J61" s="50">
        <v>731.85</v>
      </c>
      <c r="K61" s="50">
        <v>681.32999999999993</v>
      </c>
      <c r="L61" s="50">
        <v>1271.75</v>
      </c>
      <c r="M61" s="50">
        <v>578.5</v>
      </c>
      <c r="O61" s="40">
        <f t="shared" si="0"/>
        <v>0.98366935483870965</v>
      </c>
      <c r="P61" s="40">
        <f t="shared" si="1"/>
        <v>0.95558204768583443</v>
      </c>
      <c r="Q61" s="40">
        <f t="shared" si="2"/>
        <v>0.87136005481329226</v>
      </c>
      <c r="R61" s="40">
        <f t="shared" si="3"/>
        <v>0.81136044880785418</v>
      </c>
      <c r="S61" s="9"/>
      <c r="V61" s="42">
        <f t="shared" si="4"/>
        <v>3263.43</v>
      </c>
      <c r="W61" s="42">
        <f t="shared" si="5"/>
        <v>3629.5</v>
      </c>
      <c r="X61" s="43">
        <f t="shared" si="6"/>
        <v>0.89914037746246034</v>
      </c>
      <c r="Z61" s="51">
        <v>725.85</v>
      </c>
      <c r="AA61" s="51">
        <v>623.82999999999993</v>
      </c>
      <c r="AB61" s="51">
        <v>1242.25</v>
      </c>
      <c r="AC61" s="51">
        <v>567</v>
      </c>
      <c r="AD61" s="51">
        <v>6</v>
      </c>
      <c r="AE61" s="51">
        <v>57.5</v>
      </c>
      <c r="AF61" s="51">
        <v>29.5</v>
      </c>
      <c r="AG61" s="51">
        <v>11.5</v>
      </c>
    </row>
    <row r="62" spans="1:33">
      <c r="A62" t="s">
        <v>122</v>
      </c>
      <c r="B62" s="16"/>
      <c r="C62" s="6"/>
      <c r="D62" s="24" t="s">
        <v>123</v>
      </c>
      <c r="E62" s="48">
        <v>1729.5</v>
      </c>
      <c r="F62" s="48">
        <v>1069.5</v>
      </c>
      <c r="G62" s="48">
        <v>1757.5</v>
      </c>
      <c r="H62" s="48">
        <v>713</v>
      </c>
      <c r="I62" s="45"/>
      <c r="J62" s="50">
        <v>1666.75</v>
      </c>
      <c r="K62" s="50">
        <v>1069.5</v>
      </c>
      <c r="L62" s="50">
        <v>1404.25</v>
      </c>
      <c r="M62" s="50">
        <v>707</v>
      </c>
      <c r="O62" s="40">
        <f t="shared" si="0"/>
        <v>0.96371783752529638</v>
      </c>
      <c r="P62" s="40">
        <f t="shared" si="1"/>
        <v>1</v>
      </c>
      <c r="Q62" s="40">
        <f t="shared" si="2"/>
        <v>0.79900426742532005</v>
      </c>
      <c r="R62" s="40">
        <f t="shared" si="3"/>
        <v>0.99158485273492281</v>
      </c>
      <c r="S62" s="9"/>
      <c r="V62" s="42">
        <f t="shared" si="4"/>
        <v>4847.5</v>
      </c>
      <c r="W62" s="42">
        <f t="shared" si="5"/>
        <v>5269.5</v>
      </c>
      <c r="X62" s="43">
        <f t="shared" si="6"/>
        <v>0.91991650061675678</v>
      </c>
      <c r="Z62" s="51">
        <v>1631.75</v>
      </c>
      <c r="AA62" s="51">
        <v>1046.5</v>
      </c>
      <c r="AB62" s="51">
        <v>1387.25</v>
      </c>
      <c r="AC62" s="51">
        <v>707</v>
      </c>
      <c r="AD62" s="51">
        <v>35</v>
      </c>
      <c r="AE62" s="51">
        <v>23</v>
      </c>
      <c r="AF62" s="51">
        <v>17</v>
      </c>
      <c r="AG62" s="51">
        <v>0</v>
      </c>
    </row>
    <row r="63" spans="1:33">
      <c r="A63" t="s">
        <v>124</v>
      </c>
      <c r="B63" s="16"/>
      <c r="C63" s="6"/>
      <c r="D63" s="24" t="s">
        <v>125</v>
      </c>
      <c r="E63" s="48">
        <v>976.5</v>
      </c>
      <c r="F63" s="48">
        <v>713</v>
      </c>
      <c r="G63" s="48">
        <v>1116</v>
      </c>
      <c r="H63" s="48">
        <v>713</v>
      </c>
      <c r="I63" s="45"/>
      <c r="J63" s="50">
        <v>845</v>
      </c>
      <c r="K63" s="50">
        <v>736</v>
      </c>
      <c r="L63" s="50">
        <v>903.5</v>
      </c>
      <c r="M63" s="50">
        <v>647.5</v>
      </c>
      <c r="O63" s="40">
        <f>IFERROR(IF(E63=0,1,J63/E63),"n/a")</f>
        <v>0.86533538146441369</v>
      </c>
      <c r="P63" s="40">
        <f t="shared" ref="P63:R63" si="7">IFERROR(IF(F63=0,1,K63/F63),"n/a")</f>
        <v>1.032258064516129</v>
      </c>
      <c r="Q63" s="40">
        <f t="shared" si="7"/>
        <v>0.80958781362007171</v>
      </c>
      <c r="R63" s="40">
        <f t="shared" si="7"/>
        <v>0.9081346423562412</v>
      </c>
      <c r="S63" s="9"/>
      <c r="V63" s="42">
        <f t="shared" si="4"/>
        <v>3132</v>
      </c>
      <c r="W63" s="42">
        <f t="shared" si="5"/>
        <v>3518.5</v>
      </c>
      <c r="X63" s="43">
        <f t="shared" si="6"/>
        <v>0.89015205343186021</v>
      </c>
      <c r="Z63" s="51">
        <v>842</v>
      </c>
      <c r="AA63" s="51">
        <v>736</v>
      </c>
      <c r="AB63" s="51">
        <v>903.5</v>
      </c>
      <c r="AC63" s="51">
        <v>632.5</v>
      </c>
      <c r="AD63" s="51">
        <v>3</v>
      </c>
      <c r="AE63" s="51">
        <v>0</v>
      </c>
      <c r="AF63" s="51">
        <v>0</v>
      </c>
      <c r="AG63" s="51">
        <v>15</v>
      </c>
    </row>
    <row r="64" spans="1:33">
      <c r="A64" s="10"/>
      <c r="B64" s="16" t="s">
        <v>14</v>
      </c>
      <c r="C64" s="6"/>
      <c r="D64" s="25"/>
      <c r="E64" s="26">
        <f>SUM(E8:E63)</f>
        <v>97622.5</v>
      </c>
      <c r="F64" s="46">
        <f t="shared" ref="F64:H64" si="8">SUM(F8:F63)</f>
        <v>72923.5</v>
      </c>
      <c r="G64" s="46">
        <f t="shared" si="8"/>
        <v>73527.5</v>
      </c>
      <c r="H64" s="46">
        <f t="shared" si="8"/>
        <v>45364</v>
      </c>
      <c r="I64" s="27"/>
      <c r="J64" s="28">
        <f>+SUM(J8:J63)</f>
        <v>91417.18</v>
      </c>
      <c r="K64" s="47">
        <f t="shared" ref="K64:M64" si="9">+SUM(K8:K63)</f>
        <v>72663.009999999995</v>
      </c>
      <c r="L64" s="47">
        <f t="shared" si="9"/>
        <v>57167.38</v>
      </c>
      <c r="M64" s="47">
        <f t="shared" si="9"/>
        <v>39150.54</v>
      </c>
      <c r="N64" s="29"/>
      <c r="O64" s="41">
        <f>IFERROR(IF(E64=0,1,J64/E64),"n/a")</f>
        <v>0.93643555532792122</v>
      </c>
      <c r="P64" s="41">
        <f t="shared" ref="P64:R64" si="10">IFERROR(IF(F64=0,1,K64/F64),"n/a")</f>
        <v>0.99642790047104146</v>
      </c>
      <c r="Q64" s="41">
        <f t="shared" si="10"/>
        <v>0.77749658291115564</v>
      </c>
      <c r="R64" s="41">
        <f t="shared" si="10"/>
        <v>0.86303103782735213</v>
      </c>
      <c r="S64" s="9"/>
      <c r="V64" s="42">
        <f>SUM(J64:M64)</f>
        <v>260398.11000000002</v>
      </c>
      <c r="W64" s="42">
        <f>SUM(E64:H64)</f>
        <v>289437.5</v>
      </c>
      <c r="X64" s="49">
        <f t="shared" si="6"/>
        <v>0.89966956596847336</v>
      </c>
      <c r="Z64" s="52">
        <v>88563.07</v>
      </c>
      <c r="AA64" s="52">
        <v>69552.249999999985</v>
      </c>
      <c r="AB64" s="52">
        <v>56090.37999999999</v>
      </c>
      <c r="AC64" s="52">
        <v>36573.870000000003</v>
      </c>
      <c r="AD64" s="52">
        <v>2854.11</v>
      </c>
      <c r="AE64" s="52">
        <v>3110.7599999999998</v>
      </c>
      <c r="AF64" s="52">
        <v>1077</v>
      </c>
      <c r="AG64" s="52">
        <v>2576.67</v>
      </c>
    </row>
    <row r="65" spans="2:24">
      <c r="B65" s="16" t="s">
        <v>14</v>
      </c>
      <c r="C65" s="30"/>
      <c r="D65" s="31"/>
      <c r="E65" s="31"/>
      <c r="F65" s="31"/>
      <c r="G65" s="31"/>
      <c r="H65" s="31"/>
      <c r="I65" s="31"/>
      <c r="J65" s="32"/>
      <c r="K65" s="32"/>
      <c r="L65" s="32"/>
      <c r="M65" s="32"/>
      <c r="N65" s="32"/>
      <c r="O65" s="33"/>
      <c r="P65" s="33"/>
      <c r="Q65" s="33"/>
      <c r="R65" s="33"/>
      <c r="S65" s="34"/>
      <c r="V65" s="35"/>
      <c r="W65" s="35"/>
      <c r="X65" s="36"/>
    </row>
    <row r="66" spans="2:24">
      <c r="V66" s="35"/>
      <c r="W66" s="35"/>
      <c r="X66" s="36"/>
    </row>
    <row r="67" spans="2:24">
      <c r="V67" s="35"/>
      <c r="W67" s="35"/>
      <c r="X67" s="36"/>
    </row>
    <row r="68" spans="2:24">
      <c r="L68" s="38"/>
      <c r="M68" s="39"/>
      <c r="V68" s="35"/>
      <c r="W68" s="35"/>
      <c r="X68" s="36"/>
    </row>
    <row r="69" spans="2:24">
      <c r="V69" s="35"/>
      <c r="W69" s="35"/>
      <c r="X69" s="36"/>
    </row>
    <row r="70" spans="2:24">
      <c r="V70" s="35"/>
      <c r="W70" s="35"/>
      <c r="X70" s="36"/>
    </row>
    <row r="71" spans="2:24">
      <c r="V71" s="35"/>
      <c r="W71" s="35"/>
      <c r="X71" s="36"/>
    </row>
    <row r="72" spans="2:24">
      <c r="V72" s="35"/>
      <c r="W72" s="35"/>
      <c r="X72" s="36"/>
    </row>
  </sheetData>
  <mergeCells count="6">
    <mergeCell ref="AD6:AG6"/>
    <mergeCell ref="Q3:R3"/>
    <mergeCell ref="E6:H6"/>
    <mergeCell ref="J6:M6"/>
    <mergeCell ref="O6:R6"/>
    <mergeCell ref="Z6:AC6"/>
  </mergeCells>
  <conditionalFormatting sqref="O8:R64">
    <cfRule type="cellIs" dxfId="8" priority="6" operator="equal">
      <formula>0</formula>
    </cfRule>
    <cfRule type="cellIs" dxfId="7" priority="7" operator="greaterThan">
      <formula>0.95</formula>
    </cfRule>
    <cfRule type="cellIs" dxfId="6" priority="8" operator="between">
      <formula>0.8</formula>
      <formula>0.95</formula>
    </cfRule>
    <cfRule type="cellIs" dxfId="5" priority="9" operator="lessThan">
      <formula>0.8</formula>
    </cfRule>
  </conditionalFormatting>
  <conditionalFormatting sqref="O9:R9 R64 O34:R34">
    <cfRule type="cellIs" dxfId="4" priority="2" operator="equal">
      <formula>0</formula>
    </cfRule>
    <cfRule type="cellIs" dxfId="3" priority="3" operator="greaterThan">
      <formula>0.95</formula>
    </cfRule>
    <cfRule type="cellIs" dxfId="2" priority="4" operator="between">
      <formula>0.8</formula>
      <formula>0.95</formula>
    </cfRule>
    <cfRule type="cellIs" dxfId="1" priority="5" operator="lessThan">
      <formula>0.8</formula>
    </cfRule>
  </conditionalFormatting>
  <conditionalFormatting sqref="O8:R64">
    <cfRule type="cellIs" dxfId="0" priority="1" operator="greaterThan">
      <formula>1.01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SO Version</vt:lpstr>
      <vt:lpstr>'Summary SO Version'!Print_Area</vt:lpstr>
    </vt:vector>
  </TitlesOfParts>
  <Company>CHUFT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Pattle, Ed</dc:creator>
  <cp:lastModifiedBy>Hughes, Isabel</cp:lastModifiedBy>
  <cp:lastPrinted>2020-07-20T10:02:07Z</cp:lastPrinted>
  <dcterms:created xsi:type="dcterms:W3CDTF">2019-03-13T16:58:42Z</dcterms:created>
  <dcterms:modified xsi:type="dcterms:W3CDTF">2020-07-20T10:02:11Z</dcterms:modified>
</cp:coreProperties>
</file>